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CESO DE PRESUPUESTO\2023\Informes\Página Web\Al 30-06-2023\"/>
    </mc:Choice>
  </mc:AlternateContent>
  <xr:revisionPtr revIDLastSave="0" documentId="13_ncr:1_{D642D3CF-04F5-4560-90C7-F2DA3BC30839}" xr6:coauthVersionLast="45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Resumen por partida" sheetId="2" r:id="rId1"/>
    <sheet name="Resumen por tipo de gasto" sheetId="3" r:id="rId2"/>
    <sheet name="Liquidación presupuestaria" sheetId="4" r:id="rId3"/>
  </sheets>
  <definedNames>
    <definedName name="_xlnm._FilterDatabase" localSheetId="2" hidden="1">'Liquidación presupuestaria'!$A$5:$Q$498</definedName>
    <definedName name="_xlnm.Print_Titles" localSheetId="2">'Liquidación presupuestaria'!#REF!</definedName>
    <definedName name="_xlnm.Print_Titles" localSheetId="0">'Resumen por partida'!#REF!</definedName>
    <definedName name="_xlnm.Print_Titles" localSheetId="1">'Resumen por tipo de gasto'!#REF!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99" i="4" l="1"/>
  <c r="P499" i="4"/>
  <c r="O499" i="4"/>
  <c r="N499" i="4"/>
  <c r="M499" i="4"/>
  <c r="L499" i="4"/>
  <c r="J499" i="4"/>
  <c r="I499" i="4"/>
  <c r="R499" i="4" s="1"/>
  <c r="H499" i="4"/>
  <c r="K499" i="4" s="1"/>
  <c r="G499" i="4"/>
  <c r="F499" i="4"/>
  <c r="R498" i="4"/>
  <c r="K498" i="4"/>
  <c r="E498" i="4"/>
  <c r="R497" i="4"/>
  <c r="K497" i="4"/>
  <c r="E497" i="4"/>
  <c r="R496" i="4"/>
  <c r="K496" i="4"/>
  <c r="E496" i="4"/>
  <c r="R495" i="4"/>
  <c r="K495" i="4"/>
  <c r="E495" i="4"/>
  <c r="R494" i="4"/>
  <c r="K494" i="4"/>
  <c r="E494" i="4"/>
  <c r="R493" i="4"/>
  <c r="K493" i="4"/>
  <c r="E493" i="4"/>
  <c r="R492" i="4"/>
  <c r="K492" i="4"/>
  <c r="E492" i="4"/>
  <c r="R491" i="4"/>
  <c r="K491" i="4"/>
  <c r="E491" i="4"/>
  <c r="R490" i="4"/>
  <c r="K490" i="4"/>
  <c r="E490" i="4"/>
  <c r="R489" i="4"/>
  <c r="K489" i="4"/>
  <c r="E489" i="4"/>
  <c r="R488" i="4"/>
  <c r="K488" i="4"/>
  <c r="E488" i="4"/>
  <c r="R487" i="4"/>
  <c r="K487" i="4"/>
  <c r="E487" i="4"/>
  <c r="R486" i="4"/>
  <c r="K486" i="4"/>
  <c r="E486" i="4"/>
  <c r="R485" i="4"/>
  <c r="K485" i="4"/>
  <c r="E485" i="4"/>
  <c r="R484" i="4"/>
  <c r="K484" i="4"/>
  <c r="E484" i="4"/>
  <c r="R483" i="4"/>
  <c r="K483" i="4"/>
  <c r="E483" i="4"/>
  <c r="R482" i="4"/>
  <c r="K482" i="4"/>
  <c r="E482" i="4"/>
  <c r="R481" i="4"/>
  <c r="K481" i="4"/>
  <c r="E481" i="4"/>
  <c r="R480" i="4"/>
  <c r="K480" i="4"/>
  <c r="E480" i="4"/>
  <c r="R479" i="4"/>
  <c r="K479" i="4"/>
  <c r="E479" i="4"/>
  <c r="R478" i="4"/>
  <c r="K478" i="4"/>
  <c r="E478" i="4"/>
  <c r="R477" i="4"/>
  <c r="K477" i="4"/>
  <c r="E477" i="4"/>
  <c r="R476" i="4"/>
  <c r="K476" i="4"/>
  <c r="E476" i="4"/>
  <c r="R475" i="4"/>
  <c r="K475" i="4"/>
  <c r="E475" i="4"/>
  <c r="R474" i="4"/>
  <c r="K474" i="4"/>
  <c r="E474" i="4"/>
  <c r="R473" i="4"/>
  <c r="K473" i="4"/>
  <c r="E473" i="4"/>
  <c r="R472" i="4"/>
  <c r="K472" i="4"/>
  <c r="E472" i="4"/>
  <c r="R471" i="4"/>
  <c r="K471" i="4"/>
  <c r="E471" i="4"/>
  <c r="R470" i="4"/>
  <c r="K470" i="4"/>
  <c r="E470" i="4"/>
  <c r="R469" i="4"/>
  <c r="K469" i="4"/>
  <c r="E469" i="4"/>
  <c r="R468" i="4"/>
  <c r="K468" i="4"/>
  <c r="E468" i="4"/>
  <c r="R467" i="4"/>
  <c r="K467" i="4"/>
  <c r="E467" i="4"/>
  <c r="R466" i="4"/>
  <c r="K466" i="4"/>
  <c r="E466" i="4"/>
  <c r="R465" i="4"/>
  <c r="K465" i="4"/>
  <c r="E465" i="4"/>
  <c r="R464" i="4"/>
  <c r="K464" i="4"/>
  <c r="E464" i="4"/>
  <c r="R463" i="4"/>
  <c r="K463" i="4"/>
  <c r="E463" i="4"/>
  <c r="R462" i="4"/>
  <c r="K462" i="4"/>
  <c r="E462" i="4"/>
  <c r="R461" i="4"/>
  <c r="K461" i="4"/>
  <c r="E461" i="4"/>
  <c r="R460" i="4"/>
  <c r="K460" i="4"/>
  <c r="E460" i="4"/>
  <c r="R459" i="4"/>
  <c r="K459" i="4"/>
  <c r="E459" i="4"/>
  <c r="R458" i="4"/>
  <c r="K458" i="4"/>
  <c r="E458" i="4"/>
  <c r="R457" i="4"/>
  <c r="K457" i="4"/>
  <c r="E457" i="4"/>
  <c r="R456" i="4"/>
  <c r="K456" i="4"/>
  <c r="E456" i="4"/>
  <c r="R455" i="4"/>
  <c r="K455" i="4"/>
  <c r="E455" i="4"/>
  <c r="R454" i="4"/>
  <c r="K454" i="4"/>
  <c r="E454" i="4"/>
  <c r="R453" i="4"/>
  <c r="K453" i="4"/>
  <c r="E453" i="4"/>
  <c r="R452" i="4"/>
  <c r="K452" i="4"/>
  <c r="E452" i="4"/>
  <c r="R451" i="4"/>
  <c r="K451" i="4"/>
  <c r="E451" i="4"/>
  <c r="R450" i="4"/>
  <c r="K450" i="4"/>
  <c r="E450" i="4"/>
  <c r="R449" i="4"/>
  <c r="K449" i="4"/>
  <c r="E449" i="4"/>
  <c r="R448" i="4"/>
  <c r="K448" i="4"/>
  <c r="E448" i="4"/>
  <c r="R447" i="4"/>
  <c r="K447" i="4"/>
  <c r="E447" i="4"/>
  <c r="R446" i="4"/>
  <c r="K446" i="4"/>
  <c r="E446" i="4"/>
  <c r="R445" i="4"/>
  <c r="K445" i="4"/>
  <c r="E445" i="4"/>
  <c r="R444" i="4"/>
  <c r="K444" i="4"/>
  <c r="E444" i="4"/>
  <c r="R443" i="4"/>
  <c r="K443" i="4"/>
  <c r="E443" i="4"/>
  <c r="R442" i="4"/>
  <c r="K442" i="4"/>
  <c r="E442" i="4"/>
  <c r="R441" i="4"/>
  <c r="K441" i="4"/>
  <c r="E441" i="4"/>
  <c r="R440" i="4"/>
  <c r="K440" i="4"/>
  <c r="E440" i="4"/>
  <c r="R439" i="4"/>
  <c r="K439" i="4"/>
  <c r="E439" i="4"/>
  <c r="R438" i="4"/>
  <c r="K438" i="4"/>
  <c r="E438" i="4"/>
  <c r="R437" i="4"/>
  <c r="K437" i="4"/>
  <c r="E437" i="4"/>
  <c r="R436" i="4"/>
  <c r="K436" i="4"/>
  <c r="E436" i="4"/>
  <c r="R435" i="4"/>
  <c r="K435" i="4"/>
  <c r="E435" i="4"/>
  <c r="R434" i="4"/>
  <c r="K434" i="4"/>
  <c r="E434" i="4"/>
  <c r="R433" i="4"/>
  <c r="K433" i="4"/>
  <c r="E433" i="4"/>
  <c r="R432" i="4"/>
  <c r="K432" i="4"/>
  <c r="E432" i="4"/>
  <c r="R431" i="4"/>
  <c r="K431" i="4"/>
  <c r="E431" i="4"/>
  <c r="R430" i="4"/>
  <c r="K430" i="4"/>
  <c r="E430" i="4"/>
  <c r="R429" i="4"/>
  <c r="K429" i="4"/>
  <c r="E429" i="4"/>
  <c r="R428" i="4"/>
  <c r="K428" i="4"/>
  <c r="E428" i="4"/>
  <c r="R427" i="4"/>
  <c r="K427" i="4"/>
  <c r="E427" i="4"/>
  <c r="R426" i="4"/>
  <c r="K426" i="4"/>
  <c r="E426" i="4"/>
  <c r="R425" i="4"/>
  <c r="K425" i="4"/>
  <c r="E425" i="4"/>
  <c r="R424" i="4"/>
  <c r="K424" i="4"/>
  <c r="E424" i="4"/>
  <c r="R423" i="4"/>
  <c r="K423" i="4"/>
  <c r="E423" i="4"/>
  <c r="R422" i="4"/>
  <c r="K422" i="4"/>
  <c r="E422" i="4"/>
  <c r="R421" i="4"/>
  <c r="K421" i="4"/>
  <c r="E421" i="4"/>
  <c r="R420" i="4"/>
  <c r="K420" i="4"/>
  <c r="E420" i="4"/>
  <c r="R419" i="4"/>
  <c r="K419" i="4"/>
  <c r="E419" i="4"/>
  <c r="R418" i="4"/>
  <c r="K418" i="4"/>
  <c r="E418" i="4"/>
  <c r="R417" i="4"/>
  <c r="K417" i="4"/>
  <c r="E417" i="4"/>
  <c r="R416" i="4"/>
  <c r="K416" i="4"/>
  <c r="E416" i="4"/>
  <c r="R415" i="4"/>
  <c r="K415" i="4"/>
  <c r="E415" i="4"/>
  <c r="R414" i="4"/>
  <c r="K414" i="4"/>
  <c r="E414" i="4"/>
  <c r="R413" i="4"/>
  <c r="K413" i="4"/>
  <c r="E413" i="4"/>
  <c r="R412" i="4"/>
  <c r="K412" i="4"/>
  <c r="E412" i="4"/>
  <c r="R411" i="4"/>
  <c r="K411" i="4"/>
  <c r="E411" i="4"/>
  <c r="R410" i="4"/>
  <c r="K410" i="4"/>
  <c r="E410" i="4"/>
  <c r="R409" i="4"/>
  <c r="K409" i="4"/>
  <c r="E409" i="4"/>
  <c r="R408" i="4"/>
  <c r="K408" i="4"/>
  <c r="E408" i="4"/>
  <c r="R407" i="4"/>
  <c r="K407" i="4"/>
  <c r="E407" i="4"/>
  <c r="R406" i="4"/>
  <c r="K406" i="4"/>
  <c r="E406" i="4"/>
  <c r="R405" i="4"/>
  <c r="K405" i="4"/>
  <c r="E405" i="4"/>
  <c r="R404" i="4"/>
  <c r="K404" i="4"/>
  <c r="E404" i="4"/>
  <c r="R403" i="4"/>
  <c r="K403" i="4"/>
  <c r="E403" i="4"/>
  <c r="R402" i="4"/>
  <c r="K402" i="4"/>
  <c r="E402" i="4"/>
  <c r="R401" i="4"/>
  <c r="K401" i="4"/>
  <c r="E401" i="4"/>
  <c r="R400" i="4"/>
  <c r="K400" i="4"/>
  <c r="E400" i="4"/>
  <c r="R399" i="4"/>
  <c r="K399" i="4"/>
  <c r="E399" i="4"/>
  <c r="R398" i="4"/>
  <c r="K398" i="4"/>
  <c r="E398" i="4"/>
  <c r="R397" i="4"/>
  <c r="K397" i="4"/>
  <c r="E397" i="4"/>
  <c r="R396" i="4"/>
  <c r="K396" i="4"/>
  <c r="E396" i="4"/>
  <c r="R395" i="4"/>
  <c r="K395" i="4"/>
  <c r="E395" i="4"/>
  <c r="R394" i="4"/>
  <c r="K394" i="4"/>
  <c r="E394" i="4"/>
  <c r="R393" i="4"/>
  <c r="K393" i="4"/>
  <c r="E393" i="4"/>
  <c r="R392" i="4"/>
  <c r="K392" i="4"/>
  <c r="E392" i="4"/>
  <c r="R391" i="4"/>
  <c r="K391" i="4"/>
  <c r="E391" i="4"/>
  <c r="R390" i="4"/>
  <c r="K390" i="4"/>
  <c r="E390" i="4"/>
  <c r="R389" i="4"/>
  <c r="K389" i="4"/>
  <c r="E389" i="4"/>
  <c r="R388" i="4"/>
  <c r="K388" i="4"/>
  <c r="E388" i="4"/>
  <c r="R387" i="4"/>
  <c r="K387" i="4"/>
  <c r="E387" i="4"/>
  <c r="R386" i="4"/>
  <c r="K386" i="4"/>
  <c r="E386" i="4"/>
  <c r="R385" i="4"/>
  <c r="K385" i="4"/>
  <c r="E385" i="4"/>
  <c r="R384" i="4"/>
  <c r="K384" i="4"/>
  <c r="E384" i="4"/>
  <c r="R383" i="4"/>
  <c r="K383" i="4"/>
  <c r="E383" i="4"/>
  <c r="R382" i="4"/>
  <c r="K382" i="4"/>
  <c r="E382" i="4"/>
  <c r="R381" i="4"/>
  <c r="K381" i="4"/>
  <c r="E381" i="4"/>
  <c r="R380" i="4"/>
  <c r="K380" i="4"/>
  <c r="E380" i="4"/>
  <c r="R379" i="4"/>
  <c r="K379" i="4"/>
  <c r="E379" i="4"/>
  <c r="R378" i="4"/>
  <c r="K378" i="4"/>
  <c r="E378" i="4"/>
  <c r="R377" i="4"/>
  <c r="K377" i="4"/>
  <c r="E377" i="4"/>
  <c r="R376" i="4"/>
  <c r="K376" i="4"/>
  <c r="E376" i="4"/>
  <c r="R375" i="4"/>
  <c r="K375" i="4"/>
  <c r="E375" i="4"/>
  <c r="R374" i="4"/>
  <c r="K374" i="4"/>
  <c r="E374" i="4"/>
  <c r="R373" i="4"/>
  <c r="K373" i="4"/>
  <c r="E373" i="4"/>
  <c r="R372" i="4"/>
  <c r="K372" i="4"/>
  <c r="E372" i="4"/>
  <c r="R371" i="4"/>
  <c r="K371" i="4"/>
  <c r="E371" i="4"/>
  <c r="R370" i="4"/>
  <c r="K370" i="4"/>
  <c r="E370" i="4"/>
  <c r="R369" i="4"/>
  <c r="K369" i="4"/>
  <c r="E369" i="4"/>
  <c r="R368" i="4"/>
  <c r="K368" i="4"/>
  <c r="E368" i="4"/>
  <c r="R367" i="4"/>
  <c r="K367" i="4"/>
  <c r="E367" i="4"/>
  <c r="R366" i="4"/>
  <c r="K366" i="4"/>
  <c r="E366" i="4"/>
  <c r="R365" i="4"/>
  <c r="K365" i="4"/>
  <c r="E365" i="4"/>
  <c r="R364" i="4"/>
  <c r="K364" i="4"/>
  <c r="E364" i="4"/>
  <c r="R363" i="4"/>
  <c r="K363" i="4"/>
  <c r="E363" i="4"/>
  <c r="R362" i="4"/>
  <c r="K362" i="4"/>
  <c r="E362" i="4"/>
  <c r="R361" i="4"/>
  <c r="K361" i="4"/>
  <c r="E361" i="4"/>
  <c r="R360" i="4"/>
  <c r="K360" i="4"/>
  <c r="E360" i="4"/>
  <c r="R359" i="4"/>
  <c r="K359" i="4"/>
  <c r="E359" i="4"/>
  <c r="R358" i="4"/>
  <c r="K358" i="4"/>
  <c r="E358" i="4"/>
  <c r="R357" i="4"/>
  <c r="K357" i="4"/>
  <c r="E357" i="4"/>
  <c r="R356" i="4"/>
  <c r="K356" i="4"/>
  <c r="E356" i="4"/>
  <c r="R355" i="4"/>
  <c r="K355" i="4"/>
  <c r="E355" i="4"/>
  <c r="R354" i="4"/>
  <c r="K354" i="4"/>
  <c r="E354" i="4"/>
  <c r="R353" i="4"/>
  <c r="K353" i="4"/>
  <c r="E353" i="4"/>
  <c r="R352" i="4"/>
  <c r="K352" i="4"/>
  <c r="E352" i="4"/>
  <c r="R351" i="4"/>
  <c r="K351" i="4"/>
  <c r="E351" i="4"/>
  <c r="R350" i="4"/>
  <c r="K350" i="4"/>
  <c r="E350" i="4"/>
  <c r="R349" i="4"/>
  <c r="K349" i="4"/>
  <c r="E349" i="4"/>
  <c r="R348" i="4"/>
  <c r="K348" i="4"/>
  <c r="E348" i="4"/>
  <c r="R347" i="4"/>
  <c r="K347" i="4"/>
  <c r="E347" i="4"/>
  <c r="R346" i="4"/>
  <c r="K346" i="4"/>
  <c r="E346" i="4"/>
  <c r="R345" i="4"/>
  <c r="K345" i="4"/>
  <c r="E345" i="4"/>
  <c r="R344" i="4"/>
  <c r="K344" i="4"/>
  <c r="E344" i="4"/>
  <c r="R343" i="4"/>
  <c r="K343" i="4"/>
  <c r="E343" i="4"/>
  <c r="R342" i="4"/>
  <c r="K342" i="4"/>
  <c r="E342" i="4"/>
  <c r="R341" i="4"/>
  <c r="K341" i="4"/>
  <c r="E341" i="4"/>
  <c r="R340" i="4"/>
  <c r="K340" i="4"/>
  <c r="E340" i="4"/>
  <c r="R339" i="4"/>
  <c r="K339" i="4"/>
  <c r="E339" i="4"/>
  <c r="R338" i="4"/>
  <c r="K338" i="4"/>
  <c r="E338" i="4"/>
  <c r="R337" i="4"/>
  <c r="K337" i="4"/>
  <c r="E337" i="4"/>
  <c r="R336" i="4"/>
  <c r="K336" i="4"/>
  <c r="E336" i="4"/>
  <c r="R335" i="4"/>
  <c r="K335" i="4"/>
  <c r="E335" i="4"/>
  <c r="R334" i="4"/>
  <c r="K334" i="4"/>
  <c r="E334" i="4"/>
  <c r="R333" i="4"/>
  <c r="K333" i="4"/>
  <c r="E333" i="4"/>
  <c r="R332" i="4"/>
  <c r="K332" i="4"/>
  <c r="E332" i="4"/>
  <c r="R331" i="4"/>
  <c r="K331" i="4"/>
  <c r="E331" i="4"/>
  <c r="R330" i="4"/>
  <c r="K330" i="4"/>
  <c r="E330" i="4"/>
  <c r="R329" i="4"/>
  <c r="K329" i="4"/>
  <c r="E329" i="4"/>
  <c r="R328" i="4"/>
  <c r="K328" i="4"/>
  <c r="E328" i="4"/>
  <c r="R327" i="4"/>
  <c r="K327" i="4"/>
  <c r="E327" i="4"/>
  <c r="R326" i="4"/>
  <c r="K326" i="4"/>
  <c r="E326" i="4"/>
  <c r="R325" i="4"/>
  <c r="K325" i="4"/>
  <c r="E325" i="4"/>
  <c r="R324" i="4"/>
  <c r="K324" i="4"/>
  <c r="E324" i="4"/>
  <c r="R323" i="4"/>
  <c r="K323" i="4"/>
  <c r="E323" i="4"/>
  <c r="R322" i="4"/>
  <c r="K322" i="4"/>
  <c r="E322" i="4"/>
  <c r="R321" i="4"/>
  <c r="K321" i="4"/>
  <c r="E321" i="4"/>
  <c r="R320" i="4"/>
  <c r="K320" i="4"/>
  <c r="E320" i="4"/>
  <c r="R319" i="4"/>
  <c r="K319" i="4"/>
  <c r="E319" i="4"/>
  <c r="R318" i="4"/>
  <c r="K318" i="4"/>
  <c r="E318" i="4"/>
  <c r="R317" i="4"/>
  <c r="K317" i="4"/>
  <c r="E317" i="4"/>
  <c r="R316" i="4"/>
  <c r="K316" i="4"/>
  <c r="E316" i="4"/>
  <c r="R315" i="4"/>
  <c r="K315" i="4"/>
  <c r="E315" i="4"/>
  <c r="R314" i="4"/>
  <c r="K314" i="4"/>
  <c r="E314" i="4"/>
  <c r="R313" i="4"/>
  <c r="K313" i="4"/>
  <c r="E313" i="4"/>
  <c r="R312" i="4"/>
  <c r="K312" i="4"/>
  <c r="E312" i="4"/>
  <c r="R311" i="4"/>
  <c r="K311" i="4"/>
  <c r="E311" i="4"/>
  <c r="R310" i="4"/>
  <c r="K310" i="4"/>
  <c r="E310" i="4"/>
  <c r="R309" i="4"/>
  <c r="K309" i="4"/>
  <c r="E309" i="4"/>
  <c r="R308" i="4"/>
  <c r="K308" i="4"/>
  <c r="E308" i="4"/>
  <c r="R307" i="4"/>
  <c r="K307" i="4"/>
  <c r="E307" i="4"/>
  <c r="R306" i="4"/>
  <c r="K306" i="4"/>
  <c r="E306" i="4"/>
  <c r="R305" i="4"/>
  <c r="K305" i="4"/>
  <c r="E305" i="4"/>
  <c r="R304" i="4"/>
  <c r="K304" i="4"/>
  <c r="E304" i="4"/>
  <c r="R303" i="4"/>
  <c r="K303" i="4"/>
  <c r="E303" i="4"/>
  <c r="R302" i="4"/>
  <c r="K302" i="4"/>
  <c r="E302" i="4"/>
  <c r="R301" i="4"/>
  <c r="K301" i="4"/>
  <c r="E301" i="4"/>
  <c r="R300" i="4"/>
  <c r="K300" i="4"/>
  <c r="E300" i="4"/>
  <c r="R299" i="4"/>
  <c r="K299" i="4"/>
  <c r="E299" i="4"/>
  <c r="R298" i="4"/>
  <c r="K298" i="4"/>
  <c r="E298" i="4"/>
  <c r="R297" i="4"/>
  <c r="K297" i="4"/>
  <c r="E297" i="4"/>
  <c r="R296" i="4"/>
  <c r="K296" i="4"/>
  <c r="E296" i="4"/>
  <c r="R295" i="4"/>
  <c r="K295" i="4"/>
  <c r="E295" i="4"/>
  <c r="R294" i="4"/>
  <c r="K294" i="4"/>
  <c r="E294" i="4"/>
  <c r="R293" i="4"/>
  <c r="K293" i="4"/>
  <c r="E293" i="4"/>
  <c r="R292" i="4"/>
  <c r="K292" i="4"/>
  <c r="E292" i="4"/>
  <c r="R291" i="4"/>
  <c r="K291" i="4"/>
  <c r="E291" i="4"/>
  <c r="R290" i="4"/>
  <c r="K290" i="4"/>
  <c r="E290" i="4"/>
  <c r="R289" i="4"/>
  <c r="K289" i="4"/>
  <c r="E289" i="4"/>
  <c r="R288" i="4"/>
  <c r="K288" i="4"/>
  <c r="E288" i="4"/>
  <c r="R287" i="4"/>
  <c r="K287" i="4"/>
  <c r="E287" i="4"/>
  <c r="R286" i="4"/>
  <c r="K286" i="4"/>
  <c r="E286" i="4"/>
  <c r="R285" i="4"/>
  <c r="K285" i="4"/>
  <c r="E285" i="4"/>
  <c r="R284" i="4"/>
  <c r="K284" i="4"/>
  <c r="E284" i="4"/>
  <c r="R283" i="4"/>
  <c r="K283" i="4"/>
  <c r="E283" i="4"/>
  <c r="R282" i="4"/>
  <c r="K282" i="4"/>
  <c r="E282" i="4"/>
  <c r="R281" i="4"/>
  <c r="K281" i="4"/>
  <c r="E281" i="4"/>
  <c r="R280" i="4"/>
  <c r="K280" i="4"/>
  <c r="E280" i="4"/>
  <c r="R279" i="4"/>
  <c r="K279" i="4"/>
  <c r="E279" i="4"/>
  <c r="R278" i="4"/>
  <c r="K278" i="4"/>
  <c r="E278" i="4"/>
  <c r="R277" i="4"/>
  <c r="K277" i="4"/>
  <c r="E277" i="4"/>
  <c r="R276" i="4"/>
  <c r="K276" i="4"/>
  <c r="E276" i="4"/>
  <c r="R275" i="4"/>
  <c r="K275" i="4"/>
  <c r="E275" i="4"/>
  <c r="R274" i="4"/>
  <c r="K274" i="4"/>
  <c r="E274" i="4"/>
  <c r="R273" i="4"/>
  <c r="K273" i="4"/>
  <c r="E273" i="4"/>
  <c r="R272" i="4"/>
  <c r="K272" i="4"/>
  <c r="E272" i="4"/>
  <c r="R271" i="4"/>
  <c r="K271" i="4"/>
  <c r="E271" i="4"/>
  <c r="R270" i="4"/>
  <c r="K270" i="4"/>
  <c r="E270" i="4"/>
  <c r="R269" i="4"/>
  <c r="K269" i="4"/>
  <c r="E269" i="4"/>
  <c r="R268" i="4"/>
  <c r="K268" i="4"/>
  <c r="E268" i="4"/>
  <c r="R267" i="4"/>
  <c r="K267" i="4"/>
  <c r="E267" i="4"/>
  <c r="R266" i="4"/>
  <c r="K266" i="4"/>
  <c r="E266" i="4"/>
  <c r="R265" i="4"/>
  <c r="K265" i="4"/>
  <c r="E265" i="4"/>
  <c r="R264" i="4"/>
  <c r="K264" i="4"/>
  <c r="E264" i="4"/>
  <c r="R263" i="4"/>
  <c r="K263" i="4"/>
  <c r="E263" i="4"/>
  <c r="R262" i="4"/>
  <c r="K262" i="4"/>
  <c r="E262" i="4"/>
  <c r="R261" i="4"/>
  <c r="K261" i="4"/>
  <c r="E261" i="4"/>
  <c r="R260" i="4"/>
  <c r="K260" i="4"/>
  <c r="E260" i="4"/>
  <c r="R259" i="4"/>
  <c r="K259" i="4"/>
  <c r="E259" i="4"/>
  <c r="R258" i="4"/>
  <c r="K258" i="4"/>
  <c r="E258" i="4"/>
  <c r="R257" i="4"/>
  <c r="K257" i="4"/>
  <c r="E257" i="4"/>
  <c r="R256" i="4"/>
  <c r="K256" i="4"/>
  <c r="E256" i="4"/>
  <c r="R255" i="4"/>
  <c r="K255" i="4"/>
  <c r="E255" i="4"/>
  <c r="R254" i="4"/>
  <c r="K254" i="4"/>
  <c r="E254" i="4"/>
  <c r="R253" i="4"/>
  <c r="K253" i="4"/>
  <c r="E253" i="4"/>
  <c r="R252" i="4"/>
  <c r="K252" i="4"/>
  <c r="E252" i="4"/>
  <c r="R251" i="4"/>
  <c r="K251" i="4"/>
  <c r="E251" i="4"/>
  <c r="R250" i="4"/>
  <c r="K250" i="4"/>
  <c r="E250" i="4"/>
  <c r="R249" i="4"/>
  <c r="K249" i="4"/>
  <c r="E249" i="4"/>
  <c r="R248" i="4"/>
  <c r="K248" i="4"/>
  <c r="E248" i="4"/>
  <c r="R247" i="4"/>
  <c r="K247" i="4"/>
  <c r="E247" i="4"/>
  <c r="R246" i="4"/>
  <c r="K246" i="4"/>
  <c r="E246" i="4"/>
  <c r="R245" i="4"/>
  <c r="K245" i="4"/>
  <c r="E245" i="4"/>
  <c r="R244" i="4"/>
  <c r="K244" i="4"/>
  <c r="E244" i="4"/>
  <c r="R243" i="4"/>
  <c r="K243" i="4"/>
  <c r="E243" i="4"/>
  <c r="R242" i="4"/>
  <c r="K242" i="4"/>
  <c r="E242" i="4"/>
  <c r="R241" i="4"/>
  <c r="K241" i="4"/>
  <c r="E241" i="4"/>
  <c r="R240" i="4"/>
  <c r="K240" i="4"/>
  <c r="E240" i="4"/>
  <c r="R239" i="4"/>
  <c r="K239" i="4"/>
  <c r="E239" i="4"/>
  <c r="R238" i="4"/>
  <c r="K238" i="4"/>
  <c r="E238" i="4"/>
  <c r="R237" i="4"/>
  <c r="K237" i="4"/>
  <c r="E237" i="4"/>
  <c r="R236" i="4"/>
  <c r="K236" i="4"/>
  <c r="E236" i="4"/>
  <c r="R235" i="4"/>
  <c r="K235" i="4"/>
  <c r="E235" i="4"/>
  <c r="R234" i="4"/>
  <c r="K234" i="4"/>
  <c r="E234" i="4"/>
  <c r="R233" i="4"/>
  <c r="K233" i="4"/>
  <c r="E233" i="4"/>
  <c r="R232" i="4"/>
  <c r="K232" i="4"/>
  <c r="E232" i="4"/>
  <c r="R231" i="4"/>
  <c r="K231" i="4"/>
  <c r="E231" i="4"/>
  <c r="R230" i="4"/>
  <c r="K230" i="4"/>
  <c r="E230" i="4"/>
  <c r="R229" i="4"/>
  <c r="K229" i="4"/>
  <c r="E229" i="4"/>
  <c r="R228" i="4"/>
  <c r="K228" i="4"/>
  <c r="E228" i="4"/>
  <c r="R227" i="4"/>
  <c r="K227" i="4"/>
  <c r="E227" i="4"/>
  <c r="R226" i="4"/>
  <c r="K226" i="4"/>
  <c r="E226" i="4"/>
  <c r="R225" i="4"/>
  <c r="K225" i="4"/>
  <c r="E225" i="4"/>
  <c r="R224" i="4"/>
  <c r="K224" i="4"/>
  <c r="E224" i="4"/>
  <c r="R223" i="4"/>
  <c r="K223" i="4"/>
  <c r="E223" i="4"/>
  <c r="R222" i="4"/>
  <c r="K222" i="4"/>
  <c r="E222" i="4"/>
  <c r="R221" i="4"/>
  <c r="K221" i="4"/>
  <c r="E221" i="4"/>
  <c r="R220" i="4"/>
  <c r="K220" i="4"/>
  <c r="E220" i="4"/>
  <c r="R219" i="4"/>
  <c r="K219" i="4"/>
  <c r="E219" i="4"/>
  <c r="R218" i="4"/>
  <c r="K218" i="4"/>
  <c r="E218" i="4"/>
  <c r="R217" i="4"/>
  <c r="K217" i="4"/>
  <c r="E217" i="4"/>
  <c r="R216" i="4"/>
  <c r="K216" i="4"/>
  <c r="E216" i="4"/>
  <c r="R215" i="4"/>
  <c r="K215" i="4"/>
  <c r="E215" i="4"/>
  <c r="R214" i="4"/>
  <c r="K214" i="4"/>
  <c r="E214" i="4"/>
  <c r="R213" i="4"/>
  <c r="K213" i="4"/>
  <c r="E213" i="4"/>
  <c r="R212" i="4"/>
  <c r="K212" i="4"/>
  <c r="E212" i="4"/>
  <c r="R211" i="4"/>
  <c r="K211" i="4"/>
  <c r="E211" i="4"/>
  <c r="R210" i="4"/>
  <c r="K210" i="4"/>
  <c r="E210" i="4"/>
  <c r="R209" i="4"/>
  <c r="K209" i="4"/>
  <c r="E209" i="4"/>
  <c r="R208" i="4"/>
  <c r="K208" i="4"/>
  <c r="E208" i="4"/>
  <c r="R207" i="4"/>
  <c r="K207" i="4"/>
  <c r="E207" i="4"/>
  <c r="R206" i="4"/>
  <c r="K206" i="4"/>
  <c r="E206" i="4"/>
  <c r="R205" i="4"/>
  <c r="K205" i="4"/>
  <c r="E205" i="4"/>
  <c r="R204" i="4"/>
  <c r="K204" i="4"/>
  <c r="E204" i="4"/>
  <c r="R203" i="4"/>
  <c r="K203" i="4"/>
  <c r="E203" i="4"/>
  <c r="R202" i="4"/>
  <c r="K202" i="4"/>
  <c r="E202" i="4"/>
  <c r="R201" i="4"/>
  <c r="K201" i="4"/>
  <c r="E201" i="4"/>
  <c r="R200" i="4"/>
  <c r="K200" i="4"/>
  <c r="E200" i="4"/>
  <c r="R199" i="4"/>
  <c r="K199" i="4"/>
  <c r="E199" i="4"/>
  <c r="R198" i="4"/>
  <c r="K198" i="4"/>
  <c r="E198" i="4"/>
  <c r="R197" i="4"/>
  <c r="K197" i="4"/>
  <c r="E197" i="4"/>
  <c r="R196" i="4"/>
  <c r="K196" i="4"/>
  <c r="E196" i="4"/>
  <c r="R195" i="4"/>
  <c r="K195" i="4"/>
  <c r="E195" i="4"/>
  <c r="R194" i="4"/>
  <c r="K194" i="4"/>
  <c r="E194" i="4"/>
  <c r="R193" i="4"/>
  <c r="K193" i="4"/>
  <c r="E193" i="4"/>
  <c r="R192" i="4"/>
  <c r="K192" i="4"/>
  <c r="E192" i="4"/>
  <c r="R191" i="4"/>
  <c r="K191" i="4"/>
  <c r="E191" i="4"/>
  <c r="R190" i="4"/>
  <c r="K190" i="4"/>
  <c r="E190" i="4"/>
  <c r="R189" i="4"/>
  <c r="K189" i="4"/>
  <c r="E189" i="4"/>
  <c r="R188" i="4"/>
  <c r="K188" i="4"/>
  <c r="E188" i="4"/>
  <c r="R187" i="4"/>
  <c r="K187" i="4"/>
  <c r="E187" i="4"/>
  <c r="R186" i="4"/>
  <c r="K186" i="4"/>
  <c r="E186" i="4"/>
  <c r="R185" i="4"/>
  <c r="K185" i="4"/>
  <c r="E185" i="4"/>
  <c r="R184" i="4"/>
  <c r="K184" i="4"/>
  <c r="E184" i="4"/>
  <c r="R183" i="4"/>
  <c r="K183" i="4"/>
  <c r="E183" i="4"/>
  <c r="R182" i="4"/>
  <c r="K182" i="4"/>
  <c r="E182" i="4"/>
  <c r="R181" i="4"/>
  <c r="K181" i="4"/>
  <c r="E181" i="4"/>
  <c r="R180" i="4"/>
  <c r="K180" i="4"/>
  <c r="E180" i="4"/>
  <c r="R179" i="4"/>
  <c r="K179" i="4"/>
  <c r="E179" i="4"/>
  <c r="R178" i="4"/>
  <c r="K178" i="4"/>
  <c r="E178" i="4"/>
  <c r="R177" i="4"/>
  <c r="K177" i="4"/>
  <c r="E177" i="4"/>
  <c r="R176" i="4"/>
  <c r="K176" i="4"/>
  <c r="E176" i="4"/>
  <c r="R175" i="4"/>
  <c r="K175" i="4"/>
  <c r="E175" i="4"/>
  <c r="R174" i="4"/>
  <c r="K174" i="4"/>
  <c r="E174" i="4"/>
  <c r="R173" i="4"/>
  <c r="K173" i="4"/>
  <c r="E173" i="4"/>
  <c r="R172" i="4"/>
  <c r="K172" i="4"/>
  <c r="E172" i="4"/>
  <c r="R171" i="4"/>
  <c r="K171" i="4"/>
  <c r="E171" i="4"/>
  <c r="R170" i="4"/>
  <c r="K170" i="4"/>
  <c r="E170" i="4"/>
  <c r="R169" i="4"/>
  <c r="K169" i="4"/>
  <c r="E169" i="4"/>
  <c r="R168" i="4"/>
  <c r="K168" i="4"/>
  <c r="E168" i="4"/>
  <c r="R167" i="4"/>
  <c r="K167" i="4"/>
  <c r="E167" i="4"/>
  <c r="R166" i="4"/>
  <c r="K166" i="4"/>
  <c r="E166" i="4"/>
  <c r="R165" i="4"/>
  <c r="K165" i="4"/>
  <c r="E165" i="4"/>
  <c r="R164" i="4"/>
  <c r="K164" i="4"/>
  <c r="E164" i="4"/>
  <c r="R163" i="4"/>
  <c r="K163" i="4"/>
  <c r="E163" i="4"/>
  <c r="R162" i="4"/>
  <c r="K162" i="4"/>
  <c r="E162" i="4"/>
  <c r="R161" i="4"/>
  <c r="K161" i="4"/>
  <c r="E161" i="4"/>
  <c r="R160" i="4"/>
  <c r="K160" i="4"/>
  <c r="E160" i="4"/>
  <c r="R159" i="4"/>
  <c r="K159" i="4"/>
  <c r="E159" i="4"/>
  <c r="R158" i="4"/>
  <c r="K158" i="4"/>
  <c r="E158" i="4"/>
  <c r="R157" i="4"/>
  <c r="K157" i="4"/>
  <c r="E157" i="4"/>
  <c r="R156" i="4"/>
  <c r="K156" i="4"/>
  <c r="E156" i="4"/>
  <c r="R155" i="4"/>
  <c r="K155" i="4"/>
  <c r="E155" i="4"/>
  <c r="R154" i="4"/>
  <c r="K154" i="4"/>
  <c r="E154" i="4"/>
  <c r="R153" i="4"/>
  <c r="K153" i="4"/>
  <c r="E153" i="4"/>
  <c r="R152" i="4"/>
  <c r="K152" i="4"/>
  <c r="E152" i="4"/>
  <c r="R151" i="4"/>
  <c r="K151" i="4"/>
  <c r="E151" i="4"/>
  <c r="R150" i="4"/>
  <c r="K150" i="4"/>
  <c r="E150" i="4"/>
  <c r="R149" i="4"/>
  <c r="K149" i="4"/>
  <c r="E149" i="4"/>
  <c r="R148" i="4"/>
  <c r="K148" i="4"/>
  <c r="E148" i="4"/>
  <c r="R147" i="4"/>
  <c r="K147" i="4"/>
  <c r="E147" i="4"/>
  <c r="R146" i="4"/>
  <c r="K146" i="4"/>
  <c r="E146" i="4"/>
  <c r="R145" i="4"/>
  <c r="K145" i="4"/>
  <c r="E145" i="4"/>
  <c r="R144" i="4"/>
  <c r="K144" i="4"/>
  <c r="E144" i="4"/>
  <c r="R143" i="4"/>
  <c r="K143" i="4"/>
  <c r="E143" i="4"/>
  <c r="R142" i="4"/>
  <c r="K142" i="4"/>
  <c r="E142" i="4"/>
  <c r="R141" i="4"/>
  <c r="K141" i="4"/>
  <c r="E141" i="4"/>
  <c r="R140" i="4"/>
  <c r="K140" i="4"/>
  <c r="E140" i="4"/>
  <c r="R139" i="4"/>
  <c r="K139" i="4"/>
  <c r="E139" i="4"/>
  <c r="R138" i="4"/>
  <c r="K138" i="4"/>
  <c r="E138" i="4"/>
  <c r="R137" i="4"/>
  <c r="K137" i="4"/>
  <c r="E137" i="4"/>
  <c r="R136" i="4"/>
  <c r="K136" i="4"/>
  <c r="E136" i="4"/>
  <c r="R135" i="4"/>
  <c r="K135" i="4"/>
  <c r="E135" i="4"/>
  <c r="R134" i="4"/>
  <c r="K134" i="4"/>
  <c r="E134" i="4"/>
  <c r="R133" i="4"/>
  <c r="K133" i="4"/>
  <c r="E133" i="4"/>
  <c r="R132" i="4"/>
  <c r="K132" i="4"/>
  <c r="E132" i="4"/>
  <c r="R131" i="4"/>
  <c r="K131" i="4"/>
  <c r="E131" i="4"/>
  <c r="R130" i="4"/>
  <c r="K130" i="4"/>
  <c r="E130" i="4"/>
  <c r="R129" i="4"/>
  <c r="K129" i="4"/>
  <c r="E129" i="4"/>
  <c r="R128" i="4"/>
  <c r="K128" i="4"/>
  <c r="E128" i="4"/>
  <c r="R127" i="4"/>
  <c r="K127" i="4"/>
  <c r="E127" i="4"/>
  <c r="R126" i="4"/>
  <c r="K126" i="4"/>
  <c r="E126" i="4"/>
  <c r="R125" i="4"/>
  <c r="K125" i="4"/>
  <c r="E125" i="4"/>
  <c r="R124" i="4"/>
  <c r="K124" i="4"/>
  <c r="E124" i="4"/>
  <c r="R123" i="4"/>
  <c r="K123" i="4"/>
  <c r="E123" i="4"/>
  <c r="R122" i="4"/>
  <c r="K122" i="4"/>
  <c r="E122" i="4"/>
  <c r="R121" i="4"/>
  <c r="K121" i="4"/>
  <c r="E121" i="4"/>
  <c r="R120" i="4"/>
  <c r="K120" i="4"/>
  <c r="E120" i="4"/>
  <c r="R119" i="4"/>
  <c r="K119" i="4"/>
  <c r="E119" i="4"/>
  <c r="R118" i="4"/>
  <c r="K118" i="4"/>
  <c r="E118" i="4"/>
  <c r="R117" i="4"/>
  <c r="K117" i="4"/>
  <c r="E117" i="4"/>
  <c r="R116" i="4"/>
  <c r="K116" i="4"/>
  <c r="E116" i="4"/>
  <c r="R115" i="4"/>
  <c r="K115" i="4"/>
  <c r="E115" i="4"/>
  <c r="R114" i="4"/>
  <c r="K114" i="4"/>
  <c r="E114" i="4"/>
  <c r="R113" i="4"/>
  <c r="K113" i="4"/>
  <c r="E113" i="4"/>
  <c r="R112" i="4"/>
  <c r="K112" i="4"/>
  <c r="E112" i="4"/>
  <c r="R111" i="4"/>
  <c r="K111" i="4"/>
  <c r="E111" i="4"/>
  <c r="R110" i="4"/>
  <c r="K110" i="4"/>
  <c r="E110" i="4"/>
  <c r="R109" i="4"/>
  <c r="K109" i="4"/>
  <c r="E109" i="4"/>
  <c r="R108" i="4"/>
  <c r="K108" i="4"/>
  <c r="E108" i="4"/>
  <c r="R107" i="4"/>
  <c r="K107" i="4"/>
  <c r="E107" i="4"/>
  <c r="R106" i="4"/>
  <c r="K106" i="4"/>
  <c r="E106" i="4"/>
  <c r="R105" i="4"/>
  <c r="K105" i="4"/>
  <c r="E105" i="4"/>
  <c r="R104" i="4"/>
  <c r="K104" i="4"/>
  <c r="E104" i="4"/>
  <c r="R103" i="4"/>
  <c r="K103" i="4"/>
  <c r="E103" i="4"/>
  <c r="R102" i="4"/>
  <c r="K102" i="4"/>
  <c r="E102" i="4"/>
  <c r="R101" i="4"/>
  <c r="K101" i="4"/>
  <c r="E101" i="4"/>
  <c r="R100" i="4"/>
  <c r="K100" i="4"/>
  <c r="E100" i="4"/>
  <c r="R99" i="4"/>
  <c r="K99" i="4"/>
  <c r="E99" i="4"/>
  <c r="R98" i="4"/>
  <c r="K98" i="4"/>
  <c r="E98" i="4"/>
  <c r="R97" i="4"/>
  <c r="K97" i="4"/>
  <c r="E97" i="4"/>
  <c r="R96" i="4"/>
  <c r="K96" i="4"/>
  <c r="E96" i="4"/>
  <c r="R95" i="4"/>
  <c r="K95" i="4"/>
  <c r="E95" i="4"/>
  <c r="R94" i="4"/>
  <c r="K94" i="4"/>
  <c r="E94" i="4"/>
  <c r="R93" i="4"/>
  <c r="K93" i="4"/>
  <c r="E93" i="4"/>
  <c r="R92" i="4"/>
  <c r="K92" i="4"/>
  <c r="E92" i="4"/>
  <c r="R91" i="4"/>
  <c r="K91" i="4"/>
  <c r="E91" i="4"/>
  <c r="R90" i="4"/>
  <c r="K90" i="4"/>
  <c r="E90" i="4"/>
  <c r="R89" i="4"/>
  <c r="K89" i="4"/>
  <c r="E89" i="4"/>
  <c r="R88" i="4"/>
  <c r="K88" i="4"/>
  <c r="E88" i="4"/>
  <c r="R87" i="4"/>
  <c r="K87" i="4"/>
  <c r="E87" i="4"/>
  <c r="R86" i="4"/>
  <c r="K86" i="4"/>
  <c r="E86" i="4"/>
  <c r="R85" i="4"/>
  <c r="K85" i="4"/>
  <c r="E85" i="4"/>
  <c r="R84" i="4"/>
  <c r="K84" i="4"/>
  <c r="E84" i="4"/>
  <c r="R83" i="4"/>
  <c r="K83" i="4"/>
  <c r="E83" i="4"/>
  <c r="R82" i="4"/>
  <c r="K82" i="4"/>
  <c r="E82" i="4"/>
  <c r="R81" i="4"/>
  <c r="K81" i="4"/>
  <c r="E81" i="4"/>
  <c r="R80" i="4"/>
  <c r="K80" i="4"/>
  <c r="E80" i="4"/>
  <c r="R79" i="4"/>
  <c r="K79" i="4"/>
  <c r="E79" i="4"/>
  <c r="R78" i="4"/>
  <c r="K78" i="4"/>
  <c r="E78" i="4"/>
  <c r="R77" i="4"/>
  <c r="K77" i="4"/>
  <c r="E77" i="4"/>
  <c r="R76" i="4"/>
  <c r="K76" i="4"/>
  <c r="E76" i="4"/>
  <c r="R75" i="4"/>
  <c r="K75" i="4"/>
  <c r="E75" i="4"/>
  <c r="R74" i="4"/>
  <c r="K74" i="4"/>
  <c r="E74" i="4"/>
  <c r="R73" i="4"/>
  <c r="K73" i="4"/>
  <c r="E73" i="4"/>
  <c r="R72" i="4"/>
  <c r="K72" i="4"/>
  <c r="E72" i="4"/>
  <c r="R71" i="4"/>
  <c r="K71" i="4"/>
  <c r="E71" i="4"/>
  <c r="R70" i="4"/>
  <c r="K70" i="4"/>
  <c r="E70" i="4"/>
  <c r="R69" i="4"/>
  <c r="K69" i="4"/>
  <c r="E69" i="4"/>
  <c r="R68" i="4"/>
  <c r="K68" i="4"/>
  <c r="E68" i="4"/>
  <c r="R67" i="4"/>
  <c r="K67" i="4"/>
  <c r="E67" i="4"/>
  <c r="R66" i="4"/>
  <c r="K66" i="4"/>
  <c r="E66" i="4"/>
  <c r="R65" i="4"/>
  <c r="K65" i="4"/>
  <c r="E65" i="4"/>
  <c r="R64" i="4"/>
  <c r="K64" i="4"/>
  <c r="E64" i="4"/>
  <c r="R63" i="4"/>
  <c r="K63" i="4"/>
  <c r="E63" i="4"/>
  <c r="R62" i="4"/>
  <c r="K62" i="4"/>
  <c r="E62" i="4"/>
  <c r="R61" i="4"/>
  <c r="K61" i="4"/>
  <c r="E61" i="4"/>
  <c r="R60" i="4"/>
  <c r="K60" i="4"/>
  <c r="E60" i="4"/>
  <c r="R59" i="4"/>
  <c r="K59" i="4"/>
  <c r="E59" i="4"/>
  <c r="R58" i="4"/>
  <c r="K58" i="4"/>
  <c r="E58" i="4"/>
  <c r="R57" i="4"/>
  <c r="K57" i="4"/>
  <c r="E57" i="4"/>
  <c r="R56" i="4"/>
  <c r="K56" i="4"/>
  <c r="E56" i="4"/>
  <c r="R55" i="4"/>
  <c r="K55" i="4"/>
  <c r="E55" i="4"/>
  <c r="R54" i="4"/>
  <c r="K54" i="4"/>
  <c r="E54" i="4"/>
  <c r="R53" i="4"/>
  <c r="K53" i="4"/>
  <c r="E53" i="4"/>
  <c r="R52" i="4"/>
  <c r="K52" i="4"/>
  <c r="E52" i="4"/>
  <c r="R51" i="4"/>
  <c r="K51" i="4"/>
  <c r="E51" i="4"/>
  <c r="R50" i="4"/>
  <c r="K50" i="4"/>
  <c r="E50" i="4"/>
  <c r="R49" i="4"/>
  <c r="K49" i="4"/>
  <c r="E49" i="4"/>
  <c r="R48" i="4"/>
  <c r="K48" i="4"/>
  <c r="E48" i="4"/>
  <c r="R47" i="4"/>
  <c r="K47" i="4"/>
  <c r="E47" i="4"/>
  <c r="R46" i="4"/>
  <c r="K46" i="4"/>
  <c r="E46" i="4"/>
  <c r="R45" i="4"/>
  <c r="K45" i="4"/>
  <c r="E45" i="4"/>
  <c r="R44" i="4"/>
  <c r="K44" i="4"/>
  <c r="E44" i="4"/>
  <c r="R43" i="4"/>
  <c r="K43" i="4"/>
  <c r="E43" i="4"/>
  <c r="R42" i="4"/>
  <c r="K42" i="4"/>
  <c r="E42" i="4"/>
  <c r="R41" i="4"/>
  <c r="K41" i="4"/>
  <c r="E41" i="4"/>
  <c r="R40" i="4"/>
  <c r="K40" i="4"/>
  <c r="E40" i="4"/>
  <c r="R39" i="4"/>
  <c r="K39" i="4"/>
  <c r="E39" i="4"/>
  <c r="R38" i="4"/>
  <c r="K38" i="4"/>
  <c r="E38" i="4"/>
  <c r="R37" i="4"/>
  <c r="K37" i="4"/>
  <c r="E37" i="4"/>
  <c r="R36" i="4"/>
  <c r="K36" i="4"/>
  <c r="E36" i="4"/>
  <c r="R35" i="4"/>
  <c r="K35" i="4"/>
  <c r="E35" i="4"/>
  <c r="R34" i="4"/>
  <c r="K34" i="4"/>
  <c r="E34" i="4"/>
  <c r="R33" i="4"/>
  <c r="K33" i="4"/>
  <c r="E33" i="4"/>
  <c r="R32" i="4"/>
  <c r="K32" i="4"/>
  <c r="E32" i="4"/>
  <c r="R31" i="4"/>
  <c r="K31" i="4"/>
  <c r="E31" i="4"/>
  <c r="R30" i="4"/>
  <c r="K30" i="4"/>
  <c r="E30" i="4"/>
  <c r="R29" i="4"/>
  <c r="K29" i="4"/>
  <c r="E29" i="4"/>
  <c r="R28" i="4"/>
  <c r="K28" i="4"/>
  <c r="E28" i="4"/>
  <c r="R27" i="4"/>
  <c r="K27" i="4"/>
  <c r="E27" i="4"/>
  <c r="R26" i="4"/>
  <c r="K26" i="4"/>
  <c r="E26" i="4"/>
  <c r="R25" i="4"/>
  <c r="K25" i="4"/>
  <c r="E25" i="4"/>
  <c r="R24" i="4"/>
  <c r="K24" i="4"/>
  <c r="E24" i="4"/>
  <c r="R23" i="4"/>
  <c r="K23" i="4"/>
  <c r="E23" i="4"/>
  <c r="R22" i="4"/>
  <c r="K22" i="4"/>
  <c r="E22" i="4"/>
  <c r="R21" i="4"/>
  <c r="K21" i="4"/>
  <c r="E21" i="4"/>
  <c r="R20" i="4"/>
  <c r="K20" i="4"/>
  <c r="R19" i="4"/>
  <c r="K19" i="4"/>
  <c r="R18" i="4"/>
  <c r="K18" i="4"/>
  <c r="R17" i="4"/>
  <c r="K17" i="4"/>
  <c r="R16" i="4"/>
  <c r="K16" i="4"/>
  <c r="R15" i="4"/>
  <c r="K15" i="4"/>
  <c r="R14" i="4"/>
  <c r="K14" i="4"/>
  <c r="R13" i="4"/>
  <c r="K13" i="4"/>
  <c r="R12" i="4"/>
  <c r="K12" i="4"/>
  <c r="R11" i="4"/>
  <c r="K11" i="4"/>
  <c r="R10" i="4"/>
  <c r="K10" i="4"/>
  <c r="R9" i="4"/>
  <c r="K9" i="4"/>
  <c r="R8" i="4"/>
  <c r="K8" i="4"/>
  <c r="R7" i="4"/>
  <c r="K7" i="4"/>
  <c r="R6" i="4"/>
  <c r="K6" i="4"/>
  <c r="A45" i="3"/>
  <c r="A102" i="3"/>
  <c r="A96" i="3"/>
  <c r="A95" i="3"/>
  <c r="A94" i="3"/>
  <c r="A93" i="3"/>
  <c r="A92" i="3"/>
  <c r="A33" i="3"/>
  <c r="A34" i="3"/>
  <c r="A35" i="3"/>
  <c r="A36" i="3"/>
  <c r="A32" i="3"/>
  <c r="B14" i="2"/>
  <c r="H108" i="3" l="1"/>
  <c r="H109" i="3"/>
  <c r="H110" i="3"/>
  <c r="H111" i="3"/>
  <c r="H112" i="3"/>
  <c r="H113" i="3"/>
  <c r="H114" i="3"/>
  <c r="H115" i="3"/>
  <c r="H116" i="3"/>
  <c r="H117" i="3"/>
  <c r="H118" i="3"/>
  <c r="H119" i="3"/>
  <c r="H107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5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10" i="3"/>
  <c r="A5" i="3"/>
  <c r="D13" i="2"/>
  <c r="D14" i="2" s="1"/>
  <c r="C13" i="2"/>
  <c r="C14" i="2" s="1"/>
  <c r="E13" i="2"/>
  <c r="E14" i="2" s="1"/>
  <c r="F13" i="2"/>
  <c r="F14" i="2" s="1"/>
  <c r="G13" i="2"/>
  <c r="G14" i="2" s="1"/>
  <c r="B13" i="2"/>
  <c r="G106" i="3" l="1"/>
  <c r="G105" i="3" s="1"/>
  <c r="F106" i="3"/>
  <c r="F105" i="3" s="1"/>
  <c r="E106" i="3"/>
  <c r="E105" i="3" s="1"/>
  <c r="D106" i="3"/>
  <c r="D105" i="3" s="1"/>
  <c r="C106" i="3"/>
  <c r="B106" i="3"/>
  <c r="B105" i="3" s="1"/>
  <c r="G49" i="3"/>
  <c r="G48" i="3" s="1"/>
  <c r="F49" i="3"/>
  <c r="F48" i="3" s="1"/>
  <c r="E49" i="3"/>
  <c r="E48" i="3" s="1"/>
  <c r="D49" i="3"/>
  <c r="D48" i="3" s="1"/>
  <c r="C49" i="3"/>
  <c r="C48" i="3" s="1"/>
  <c r="B49" i="3"/>
  <c r="B48" i="3" s="1"/>
  <c r="G9" i="3"/>
  <c r="G8" i="3" s="1"/>
  <c r="F9" i="3"/>
  <c r="F8" i="3" s="1"/>
  <c r="E9" i="3"/>
  <c r="E8" i="3" s="1"/>
  <c r="D9" i="3"/>
  <c r="D8" i="3" s="1"/>
  <c r="C9" i="3"/>
  <c r="C8" i="3" s="1"/>
  <c r="B9" i="3"/>
  <c r="B8" i="3" s="1"/>
  <c r="H12" i="2"/>
  <c r="H11" i="2"/>
  <c r="H10" i="2"/>
  <c r="H9" i="2"/>
  <c r="H8" i="2"/>
  <c r="H106" i="3" l="1"/>
  <c r="H8" i="3"/>
  <c r="H14" i="2"/>
  <c r="H48" i="3"/>
  <c r="H13" i="2"/>
  <c r="H9" i="3"/>
  <c r="H49" i="3"/>
  <c r="C105" i="3"/>
  <c r="H105" i="3" s="1"/>
</calcChain>
</file>

<file path=xl/sharedStrings.xml><?xml version="1.0" encoding="utf-8"?>
<sst xmlns="http://schemas.openxmlformats.org/spreadsheetml/2006/main" count="1157" uniqueCount="168">
  <si>
    <t>Ministerio Público</t>
  </si>
  <si>
    <t/>
  </si>
  <si>
    <t>001</t>
  </si>
  <si>
    <t xml:space="preserve">Sueldos para cargos fijos </t>
  </si>
  <si>
    <t xml:space="preserve">Suplencias </t>
  </si>
  <si>
    <t>Tiempo extraordinario</t>
  </si>
  <si>
    <t>Disponibilidad laboral</t>
  </si>
  <si>
    <t>Retribución por años servidos</t>
  </si>
  <si>
    <t>Restricción al ejercicio liberal de la profesión</t>
  </si>
  <si>
    <t>Decimotercer mes</t>
  </si>
  <si>
    <t>Salario escolar</t>
  </si>
  <si>
    <t>Otros incentivos salariales</t>
  </si>
  <si>
    <t>Contribución Patronal al Seguro de Salud de la Caja Costarricense de Seguro Social</t>
  </si>
  <si>
    <t>Contribución Patronal al Banco Popular y de Desarrollo  Comunal</t>
  </si>
  <si>
    <t xml:space="preserve">Aporte Patronal al Régimen Obligatorio de Pensiones  Complementarias </t>
  </si>
  <si>
    <t xml:space="preserve">Aporte Patronal al Fondo de Capitalización Laboral </t>
  </si>
  <si>
    <t>Contribución Patronal a otros fondos administrados por entes públicos</t>
  </si>
  <si>
    <t>Contribución Patronal a otros fondos administrados por entes privados</t>
  </si>
  <si>
    <t>Alquiler de edificios, locales y terrenos</t>
  </si>
  <si>
    <t>Alquiler de equipo de cómputo</t>
  </si>
  <si>
    <t xml:space="preserve">Servicio de agua y alcantarillado </t>
  </si>
  <si>
    <t>Servicio de energía eléctrica</t>
  </si>
  <si>
    <t>Servicio de correo</t>
  </si>
  <si>
    <t>Servicio de telecomunicaciones</t>
  </si>
  <si>
    <t xml:space="preserve">Otros servicios básicos </t>
  </si>
  <si>
    <t>Impresión, encuadernación y otros</t>
  </si>
  <si>
    <t>Transporte de bienes</t>
  </si>
  <si>
    <t>Servicios de tecnologías de información</t>
  </si>
  <si>
    <t>Servicios en ciencias de la salud</t>
  </si>
  <si>
    <t xml:space="preserve">Servicios jurídicos </t>
  </si>
  <si>
    <t xml:space="preserve">Servicios generales </t>
  </si>
  <si>
    <t>Otros servicios de gestión y apoyo</t>
  </si>
  <si>
    <t>Transporte dentro del país</t>
  </si>
  <si>
    <t>Viáticos dentro del país</t>
  </si>
  <si>
    <t>Transporte en el exterior</t>
  </si>
  <si>
    <t>Viáticos en el exterior</t>
  </si>
  <si>
    <t>Actividades de capacitación</t>
  </si>
  <si>
    <t xml:space="preserve">Actividades protocolarias y sociales </t>
  </si>
  <si>
    <t>Mantenimiento de edificios y locales</t>
  </si>
  <si>
    <t>Mantenimiento y reparación de equipo de transporte</t>
  </si>
  <si>
    <t>Mantenimiento y reparación de equipo de comunicación</t>
  </si>
  <si>
    <t>Mantenimiento y reparación de equipo y mobiliario de oficina</t>
  </si>
  <si>
    <t>Mantenimiento y reparación de equipo de cómputo y  sistemas de informacion</t>
  </si>
  <si>
    <t>Mantenimiento y reparación de otros equipos</t>
  </si>
  <si>
    <t>Otros impuestos</t>
  </si>
  <si>
    <t>Otros servicios no especificados</t>
  </si>
  <si>
    <t>Combustibles y lubricantes</t>
  </si>
  <si>
    <t>Productos farmacéuticos y medicinales</t>
  </si>
  <si>
    <t xml:space="preserve">Tintas, pinturas y diluyentes </t>
  </si>
  <si>
    <t>Alimentos y bebidas</t>
  </si>
  <si>
    <t>Materiales y productos metálicos</t>
  </si>
  <si>
    <t>Materiales y productos minerales y asfálticos</t>
  </si>
  <si>
    <t>Madera y sus derivados</t>
  </si>
  <si>
    <t>Materiales y productos eléctricos, telefónicos y de cómputo</t>
  </si>
  <si>
    <t>Materiales y productos de vidrio</t>
  </si>
  <si>
    <t>Materiales y productos de plástico</t>
  </si>
  <si>
    <t>Otros materiales y productos de uso en la construcción</t>
  </si>
  <si>
    <t>Herramientas e instrumentos</t>
  </si>
  <si>
    <t>Repuestos y accesorios</t>
  </si>
  <si>
    <t>Útiles y materiales de oficina y cómputo</t>
  </si>
  <si>
    <t>Útiles y materiales médico, hospitalario y de investigación</t>
  </si>
  <si>
    <t>Productos de papel, cartón e impresos</t>
  </si>
  <si>
    <t>Textiles y vestuario</t>
  </si>
  <si>
    <t>Útiles y materiales de limpieza</t>
  </si>
  <si>
    <t>Útiles y materiales de resguardo y seguridad</t>
  </si>
  <si>
    <t>Útiles y materiales de cocina y comedor</t>
  </si>
  <si>
    <t>Otros útiles, materiales y suministros diversos</t>
  </si>
  <si>
    <t>280</t>
  </si>
  <si>
    <t>Maquinaria y equipo para la producción</t>
  </si>
  <si>
    <t>Equipo de transporte</t>
  </si>
  <si>
    <t>Equipo de comunicación</t>
  </si>
  <si>
    <t>Equipo y mobiliario de oficina</t>
  </si>
  <si>
    <t>Equipo de cómputo</t>
  </si>
  <si>
    <t>Equipo y mobiliario educacional, deportivo y recreativo</t>
  </si>
  <si>
    <t>Maquinaria y equipo diverso</t>
  </si>
  <si>
    <t>Edificios</t>
  </si>
  <si>
    <t>Bienes intangibles</t>
  </si>
  <si>
    <t>Transferencias corrientes a Instituciones Descentralizadas no  Empresariales</t>
  </si>
  <si>
    <t>Becas a funcionarios</t>
  </si>
  <si>
    <t>Prestaciones legales</t>
  </si>
  <si>
    <t>Transferencias corrientes a otras entidades privadas sin fines de lucro</t>
  </si>
  <si>
    <t>Poder Judicial</t>
  </si>
  <si>
    <t xml:space="preserve">Detalle </t>
  </si>
  <si>
    <r>
      <t>Presupuesto</t>
    </r>
    <r>
      <rPr>
        <b/>
        <sz val="11"/>
        <color theme="0"/>
        <rFont val="Calibri"/>
        <family val="2"/>
      </rPr>
      <t>¹</t>
    </r>
  </si>
  <si>
    <r>
      <t xml:space="preserve">Presupuesto Activo </t>
    </r>
    <r>
      <rPr>
        <b/>
        <sz val="11"/>
        <color theme="0"/>
        <rFont val="Calibri"/>
        <family val="2"/>
      </rPr>
      <t>²</t>
    </r>
  </si>
  <si>
    <t xml:space="preserve">Ejecutado </t>
  </si>
  <si>
    <r>
      <t xml:space="preserve">Solicitado  /Comprometido </t>
    </r>
    <r>
      <rPr>
        <b/>
        <sz val="11"/>
        <color theme="0"/>
        <rFont val="Calibri"/>
        <family val="2"/>
      </rPr>
      <t>³</t>
    </r>
  </si>
  <si>
    <t>Disponible</t>
  </si>
  <si>
    <r>
      <t>Disponible en Tránsito</t>
    </r>
    <r>
      <rPr>
        <b/>
        <sz val="11"/>
        <color theme="0"/>
        <rFont val="Calibri"/>
        <family val="2"/>
      </rPr>
      <t>²</t>
    </r>
  </si>
  <si>
    <t>Porcentaje de Ejecución</t>
  </si>
  <si>
    <t>Partida 0-Remuneraciones</t>
  </si>
  <si>
    <t>Partida 1-Servicios</t>
  </si>
  <si>
    <t>Partida 2-Materiales y Suministros</t>
  </si>
  <si>
    <t>Partida 5-Bienes Duraderos</t>
  </si>
  <si>
    <t>Partida 6-Transferencias Corrientes</t>
  </si>
  <si>
    <t>Total Presupuesto por partida</t>
  </si>
  <si>
    <t>Total Presupuesto dólares US  ***</t>
  </si>
  <si>
    <r>
      <rPr>
        <sz val="8"/>
        <rFont val="Calibri"/>
        <family val="2"/>
      </rPr>
      <t>³</t>
    </r>
    <r>
      <rPr>
        <sz val="8"/>
        <rFont val="Calibri"/>
        <family val="2"/>
        <scheme val="minor"/>
      </rPr>
      <t xml:space="preserve">Se visualizan los rubros que estan ligados a un procedimiento de compra y a un documento reservado para un gasto no previsible. </t>
    </r>
  </si>
  <si>
    <t xml:space="preserve">Detalle Gastos Fijos Ejecución Presupuestaria </t>
  </si>
  <si>
    <t>Total Presupuesto</t>
  </si>
  <si>
    <t xml:space="preserve"> Ministerio Público</t>
  </si>
  <si>
    <t>Detalle Gastos Operativos  Ejecución Presupuestaria</t>
  </si>
  <si>
    <t>Detalle Gastos de Inversión  Ejecución Presupuestaria</t>
  </si>
  <si>
    <r>
      <t>Presupuesto Inicial</t>
    </r>
    <r>
      <rPr>
        <b/>
        <sz val="11"/>
        <color theme="0"/>
        <rFont val="Calibri"/>
        <family val="2"/>
      </rPr>
      <t>¹</t>
    </r>
  </si>
  <si>
    <r>
      <t xml:space="preserve">Total Presupuesto dólares US </t>
    </r>
    <r>
      <rPr>
        <b/>
        <vertAlign val="superscript"/>
        <sz val="11"/>
        <color theme="0"/>
        <rFont val="Calibri"/>
        <family val="2"/>
        <scheme val="minor"/>
      </rPr>
      <t>4</t>
    </r>
  </si>
  <si>
    <r>
      <rPr>
        <sz val="8"/>
        <rFont val="Calibri"/>
        <family val="2"/>
      </rPr>
      <t>¹</t>
    </r>
    <r>
      <rPr>
        <sz val="8"/>
        <rFont val="Calibri"/>
        <family val="2"/>
        <scheme val="minor"/>
      </rPr>
      <t>Según Ley de Presupuesto Nacional 2023</t>
    </r>
  </si>
  <si>
    <r>
      <t xml:space="preserve">Total Presupuesto dólares US </t>
    </r>
    <r>
      <rPr>
        <b/>
        <vertAlign val="superscript"/>
        <sz val="11"/>
        <color indexed="10"/>
        <rFont val="Calibri"/>
        <family val="2"/>
        <scheme val="minor"/>
      </rPr>
      <t>4</t>
    </r>
  </si>
  <si>
    <t>Detalle Ejecución Presupuestaria por Partida presupuestaria</t>
  </si>
  <si>
    <t>Devengado</t>
  </si>
  <si>
    <t>Fuente: Liquidación presupuestaria, Sistema SIGA PJ al 04 de julioo de 2023.</t>
  </si>
  <si>
    <r>
      <rPr>
        <sz val="8"/>
        <rFont val="Calibri"/>
        <family val="2"/>
      </rPr>
      <t>²</t>
    </r>
    <r>
      <rPr>
        <sz val="8"/>
        <rFont val="Calibri"/>
        <family val="2"/>
        <scheme val="minor"/>
      </rPr>
      <t>Presupuesto que contiene las modificaciones presupuestarias internas y externas realizadas durante la ejecución al 04 de julio de 2023.</t>
    </r>
  </si>
  <si>
    <r>
      <rPr>
        <sz val="8"/>
        <rFont val="Calibri"/>
        <family val="2"/>
      </rPr>
      <t>⁴</t>
    </r>
    <r>
      <rPr>
        <sz val="8"/>
        <rFont val="Calibri"/>
        <family val="2"/>
        <scheme val="minor"/>
      </rPr>
      <t xml:space="preserve">Tipo de cambio Banco Central de  Costa Rica  al 04 de julio de 2023 (1$ = ¢549,25). </t>
    </r>
  </si>
  <si>
    <t>(al 04 de julio de 2023)</t>
  </si>
  <si>
    <t>¹Según Ley de Presupuesto Nacional 2023</t>
  </si>
  <si>
    <t>²Presupuesto que contiene las modificaciones presupuestarias internas y externas realizadas durante la ejecución al 04 de julio de 2023.</t>
  </si>
  <si>
    <t xml:space="preserve">³Se visualizan los rubros que estan ligados a un procedimiento de compra y a un documento reservado para un gasto no previsible. </t>
  </si>
  <si>
    <t xml:space="preserve">⁴Tipo de cambio Banco Central de  Costa Rica  al 04 de julio de 2023 (1$ = ¢549,25). </t>
  </si>
  <si>
    <t>Reporte de Saldos Presupuestarios a la Fecha Lineal</t>
  </si>
  <si>
    <t>SIGA PJ al 04-07-2023</t>
  </si>
  <si>
    <t>Programa</t>
  </si>
  <si>
    <t>Subpartida</t>
  </si>
  <si>
    <t>FF</t>
  </si>
  <si>
    <t>Centro Gestor/Rubro</t>
  </si>
  <si>
    <t>Partida</t>
  </si>
  <si>
    <t>Presup Inicial</t>
  </si>
  <si>
    <t>Actual SIGA</t>
  </si>
  <si>
    <t>Comprometido SIGA</t>
  </si>
  <si>
    <t>Devengado SIGA</t>
  </si>
  <si>
    <t>Pagado SIGA</t>
  </si>
  <si>
    <t>Solicitado /Comprometido</t>
  </si>
  <si>
    <t>Disponible SIGA</t>
  </si>
  <si>
    <t>Disponible Provisional SIGA</t>
  </si>
  <si>
    <t>Presolicitado</t>
  </si>
  <si>
    <t>Solicitado</t>
  </si>
  <si>
    <t>Destino Modificación</t>
  </si>
  <si>
    <t>Origen Modificación</t>
  </si>
  <si>
    <t>% Ejecución</t>
  </si>
  <si>
    <t xml:space="preserve"> - </t>
  </si>
  <si>
    <t>176 - OFICINA DE ADMINISTRACION II CIR. JUD. SAN JOSE</t>
  </si>
  <si>
    <t>284 - ADMINISTRACION REGIONAL I CIRCUITO JUDICIAL ZONA SUR</t>
  </si>
  <si>
    <t>334 - ADMINISTRACION REGIONAL I CIRCUITO JUDICIAL ALAJUELA</t>
  </si>
  <si>
    <t>360 - ADMINISTRACION REGIONAL CARTAGO</t>
  </si>
  <si>
    <t>383 - ADMINISTRACION REGIONAL HEREDIA</t>
  </si>
  <si>
    <t>415 - ADMINISTRACION REGIONAL I CIRCUITO JUDICIAL GUANACASTE</t>
  </si>
  <si>
    <t>458 - ADMINISTRACION REGIONAL PUNTARENAS</t>
  </si>
  <si>
    <t>487 - ADMINISTRACION REGIONAL I CIRCUITO JUDICIAL ZONA ATLANTICA</t>
  </si>
  <si>
    <t>518 - OFICINA DE DEFENSA CIVIL DE LA VICTIMA</t>
  </si>
  <si>
    <t>545 - ADMINISTRACION REGIONAL II CIRCUITO JUDICIAL ZONA SUR</t>
  </si>
  <si>
    <t>557 - ADMINISTRACION REGIONAL III CIRCUITO JUDICIAL ALAJUELA (SAN RAMON)</t>
  </si>
  <si>
    <t>561 - ADMINISTRACION REGIONAL II CIRCUITO JUDICIAL ALAJUELA</t>
  </si>
  <si>
    <t>586 - ADMINISTRACION REGIONAL II CIRCUITO JUDICIAL GUANACASTE</t>
  </si>
  <si>
    <t>605 - ADMINISTRACION REGIONAL II CIRCUITO JUDICIAL ZONA ATLANTICA</t>
  </si>
  <si>
    <t>652 - ADMINISTRACION REGIONAL GOLFITO</t>
  </si>
  <si>
    <t>667 - ADMINISTRACION REGIONAL CIUDAD JUDICIAL SAN JOAQUIN DE FLORES</t>
  </si>
  <si>
    <t>717 - ADMINISTRACION DEL MINISTERIO PUBLICO</t>
  </si>
  <si>
    <t>786 - ADMINISTRACION REGIONAL SANTA CRUZ</t>
  </si>
  <si>
    <t>980 - ADMINISTRACION REGIONAL TURRIALBA</t>
  </si>
  <si>
    <t>1047 - ADMINISTRACION REGIONAL OSA</t>
  </si>
  <si>
    <t>1048 - ADMINISTRACION REGIONAL GRECIA</t>
  </si>
  <si>
    <t>1156 - ADMINISTRACION REGIONAL QUEPOS</t>
  </si>
  <si>
    <t>1817 - ADMINISTRACION REGIONAL SARAPIQUI</t>
  </si>
  <si>
    <t>1 -  Bienes de inventario, combustible y edificios</t>
  </si>
  <si>
    <t>2 - Vehículos</t>
  </si>
  <si>
    <t>3 - Recurso Tecnológico Estratégico</t>
  </si>
  <si>
    <t xml:space="preserve">4 - Contratos </t>
  </si>
  <si>
    <t>5 - Servicios Públicos</t>
  </si>
  <si>
    <t>6 - Recurso Tecnológico Menor</t>
  </si>
  <si>
    <t>Totales: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</si>
</sst>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10409]#,##0.00;\-#,##0.00"/>
    <numFmt numFmtId="165" formatCode="_(* #,##0.00_);_(* \(#,##0.00\);_(* &quot;-&quot;??_);_(@_)"/>
    <numFmt numFmtId="166" formatCode="&quot;₡&quot;#,##0.00"/>
    <numFmt numFmtId="167" formatCode="[$$-540A]#,##0.00_);\([$$-540A]#,##0.00\)"/>
    <numFmt numFmtId="168" formatCode="[$$-540A]#,##0.00"/>
  </numFmts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0"/>
      <name val="Times New Roman"/>
      <family val="1"/>
    </font>
    <font>
      <b/>
      <sz val="11"/>
      <color indexed="10"/>
      <name val="Calibri"/>
      <family val="2"/>
      <scheme val="minor"/>
    </font>
    <font>
      <sz val="8"/>
      <color indexed="8"/>
      <name val="Arial"/>
      <family val="2"/>
    </font>
    <font>
      <b/>
      <vertAlign val="superscript"/>
      <sz val="11"/>
      <color theme="0"/>
      <name val="Calibri"/>
      <family val="2"/>
      <scheme val="minor"/>
    </font>
    <font>
      <i/>
      <sz val="8"/>
      <color indexed="8"/>
      <name val="Calibri"/>
      <family val="2"/>
      <scheme val="minor"/>
    </font>
    <font>
      <b/>
      <vertAlign val="superscript"/>
      <sz val="11"/>
      <color indexed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rgb="FF92D050"/>
        <bgColor rgb="FF70809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</cellStyleXfs>
  <cellXfs count="68">
    <xf numFmtId="0" fontId="2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 vertical="top" wrapText="1" readingOrder="1"/>
    </xf>
    <xf numFmtId="0" fontId="4" fillId="0" borderId="0" xfId="0" applyFont="1" applyAlignment="1">
      <alignment vertical="top" wrapText="1" readingOrder="1"/>
    </xf>
    <xf numFmtId="0" fontId="7" fillId="0" borderId="0" xfId="0" applyFont="1" applyAlignment="1">
      <alignment horizontal="left" indent="13"/>
    </xf>
    <xf numFmtId="43" fontId="1" fillId="0" borderId="0" xfId="1" applyFont="1" applyAlignment="1">
      <alignment horizontal="center"/>
    </xf>
    <xf numFmtId="0" fontId="10" fillId="0" borderId="0" xfId="3" applyFont="1"/>
    <xf numFmtId="0" fontId="11" fillId="0" borderId="0" xfId="0" applyFont="1" applyAlignment="1">
      <alignment horizontal="left" indent="13"/>
    </xf>
    <xf numFmtId="0" fontId="12" fillId="0" borderId="1" xfId="3" applyFont="1" applyBorder="1" applyAlignment="1" applyProtection="1">
      <alignment horizontal="center" vertical="top" wrapText="1"/>
      <protection locked="0"/>
    </xf>
    <xf numFmtId="0" fontId="6" fillId="3" borderId="2" xfId="3" applyFont="1" applyFill="1" applyBorder="1" applyAlignment="1">
      <alignment horizontal="center" vertical="center" wrapText="1"/>
    </xf>
    <xf numFmtId="165" fontId="6" fillId="3" borderId="2" xfId="4" applyFont="1" applyFill="1" applyBorder="1" applyAlignment="1">
      <alignment horizontal="center" vertical="center" wrapText="1"/>
    </xf>
    <xf numFmtId="0" fontId="14" fillId="4" borderId="2" xfId="3" applyFont="1" applyFill="1" applyBorder="1" applyAlignment="1" applyProtection="1">
      <alignment vertical="top" wrapText="1" readingOrder="1"/>
      <protection locked="0"/>
    </xf>
    <xf numFmtId="164" fontId="0" fillId="0" borderId="2" xfId="0" applyNumberFormat="1" applyBorder="1" applyAlignment="1">
      <alignment horizontal="right" vertical="top" wrapText="1" readingOrder="1"/>
    </xf>
    <xf numFmtId="10" fontId="10" fillId="4" borderId="2" xfId="3" applyNumberFormat="1" applyFont="1" applyFill="1" applyBorder="1" applyAlignment="1">
      <alignment horizontal="center"/>
    </xf>
    <xf numFmtId="39" fontId="10" fillId="4" borderId="0" xfId="3" applyNumberFormat="1" applyFont="1" applyFill="1"/>
    <xf numFmtId="0" fontId="10" fillId="4" borderId="0" xfId="3" applyFont="1" applyFill="1"/>
    <xf numFmtId="0" fontId="6" fillId="5" borderId="2" xfId="3" applyFont="1" applyFill="1" applyBorder="1" applyAlignment="1">
      <alignment horizontal="left"/>
    </xf>
    <xf numFmtId="166" fontId="6" fillId="5" borderId="2" xfId="4" applyNumberFormat="1" applyFont="1" applyFill="1" applyBorder="1" applyAlignment="1">
      <alignment horizontal="right"/>
    </xf>
    <xf numFmtId="10" fontId="6" fillId="5" borderId="2" xfId="3" applyNumberFormat="1" applyFont="1" applyFill="1" applyBorder="1" applyAlignment="1">
      <alignment horizontal="center"/>
    </xf>
    <xf numFmtId="167" fontId="6" fillId="5" borderId="2" xfId="4" applyNumberFormat="1" applyFont="1" applyFill="1" applyBorder="1" applyAlignment="1">
      <alignment horizontal="right"/>
    </xf>
    <xf numFmtId="165" fontId="10" fillId="0" borderId="0" xfId="3" applyNumberFormat="1" applyFont="1"/>
    <xf numFmtId="43" fontId="10" fillId="0" borderId="0" xfId="1" applyFont="1"/>
    <xf numFmtId="9" fontId="10" fillId="0" borderId="0" xfId="2" applyFont="1"/>
    <xf numFmtId="0" fontId="9" fillId="0" borderId="0" xfId="3" applyAlignment="1">
      <alignment horizontal="left" vertical="top" indent="14"/>
    </xf>
    <xf numFmtId="0" fontId="9" fillId="0" borderId="0" xfId="3" applyAlignment="1">
      <alignment vertical="top"/>
    </xf>
    <xf numFmtId="0" fontId="7" fillId="0" borderId="0" xfId="0" applyFont="1" applyAlignment="1">
      <alignment horizontal="left" vertical="top" indent="14"/>
    </xf>
    <xf numFmtId="0" fontId="11" fillId="0" borderId="0" xfId="0" applyFont="1" applyAlignment="1">
      <alignment horizontal="left" vertical="top" indent="14"/>
    </xf>
    <xf numFmtId="0" fontId="11" fillId="0" borderId="0" xfId="0" applyFont="1" applyAlignment="1">
      <alignment horizontal="left" vertical="top"/>
    </xf>
    <xf numFmtId="0" fontId="6" fillId="3" borderId="2" xfId="3" applyFont="1" applyFill="1" applyBorder="1" applyAlignment="1">
      <alignment horizontal="center" vertical="top" wrapText="1"/>
    </xf>
    <xf numFmtId="165" fontId="6" fillId="3" borderId="2" xfId="4" applyFont="1" applyFill="1" applyBorder="1" applyAlignment="1">
      <alignment horizontal="center" vertical="top" wrapText="1"/>
    </xf>
    <xf numFmtId="0" fontId="17" fillId="0" borderId="0" xfId="3" applyFont="1" applyAlignment="1">
      <alignment vertical="top"/>
    </xf>
    <xf numFmtId="0" fontId="18" fillId="5" borderId="0" xfId="3" applyFont="1" applyFill="1" applyAlignment="1">
      <alignment horizontal="left" vertical="top" wrapText="1"/>
    </xf>
    <xf numFmtId="168" fontId="18" fillId="5" borderId="0" xfId="4" applyNumberFormat="1" applyFont="1" applyFill="1" applyBorder="1" applyAlignment="1">
      <alignment horizontal="center" vertical="top" wrapText="1"/>
    </xf>
    <xf numFmtId="10" fontId="18" fillId="5" borderId="0" xfId="2" applyNumberFormat="1" applyFont="1" applyFill="1" applyBorder="1" applyAlignment="1">
      <alignment horizontal="center" vertical="top" wrapText="1"/>
    </xf>
    <xf numFmtId="166" fontId="18" fillId="5" borderId="0" xfId="4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 readingOrder="1"/>
    </xf>
    <xf numFmtId="10" fontId="10" fillId="4" borderId="3" xfId="3" applyNumberFormat="1" applyFont="1" applyFill="1" applyBorder="1" applyAlignment="1">
      <alignment horizontal="center" vertical="top"/>
    </xf>
    <xf numFmtId="0" fontId="9" fillId="4" borderId="0" xfId="3" applyFill="1" applyAlignment="1">
      <alignment vertical="top"/>
    </xf>
    <xf numFmtId="39" fontId="9" fillId="4" borderId="0" xfId="3" applyNumberFormat="1" applyFill="1" applyAlignment="1">
      <alignment vertical="top"/>
    </xf>
    <xf numFmtId="0" fontId="8" fillId="4" borderId="0" xfId="3" applyFont="1" applyFill="1" applyAlignment="1">
      <alignment horizontal="left" vertical="top" wrapText="1"/>
    </xf>
    <xf numFmtId="0" fontId="10" fillId="4" borderId="0" xfId="3" applyFont="1" applyFill="1" applyAlignment="1">
      <alignment horizontal="left" vertical="top" wrapText="1"/>
    </xf>
    <xf numFmtId="0" fontId="9" fillId="4" borderId="0" xfId="3" applyFill="1" applyAlignment="1">
      <alignment horizontal="left" vertical="top" wrapText="1"/>
    </xf>
    <xf numFmtId="0" fontId="9" fillId="4" borderId="0" xfId="3" applyFill="1" applyAlignment="1">
      <alignment horizontal="left" vertical="top" wrapText="1" indent="14"/>
    </xf>
    <xf numFmtId="10" fontId="12" fillId="4" borderId="2" xfId="3" applyNumberFormat="1" applyFont="1" applyFill="1" applyBorder="1" applyAlignment="1">
      <alignment horizontal="center" vertical="top"/>
    </xf>
    <xf numFmtId="165" fontId="9" fillId="4" borderId="0" xfId="3" applyNumberFormat="1" applyFill="1" applyAlignment="1">
      <alignment vertical="top"/>
    </xf>
    <xf numFmtId="0" fontId="19" fillId="0" borderId="0" xfId="3" applyFont="1" applyAlignment="1" applyProtection="1">
      <alignment vertical="top" wrapText="1" readingOrder="1"/>
      <protection locked="0"/>
    </xf>
    <xf numFmtId="164" fontId="19" fillId="0" borderId="0" xfId="3" applyNumberFormat="1" applyFont="1" applyAlignment="1" applyProtection="1">
      <alignment horizontal="right" vertical="top" wrapText="1" readingOrder="1"/>
      <protection locked="0"/>
    </xf>
    <xf numFmtId="10" fontId="12" fillId="4" borderId="3" xfId="3" applyNumberFormat="1" applyFont="1" applyFill="1" applyBorder="1" applyAlignment="1">
      <alignment horizontal="center" vertical="top"/>
    </xf>
    <xf numFmtId="0" fontId="21" fillId="4" borderId="0" xfId="3" applyFont="1" applyFill="1" applyAlignment="1" applyProtection="1">
      <alignment horizontal="left" vertical="top" wrapText="1" readingOrder="1"/>
      <protection locked="0"/>
    </xf>
    <xf numFmtId="0" fontId="15" fillId="4" borderId="0" xfId="3" applyFont="1" applyFill="1" applyAlignment="1">
      <alignment horizontal="left" wrapText="1"/>
    </xf>
    <xf numFmtId="0" fontId="15" fillId="0" borderId="0" xfId="3" applyFont="1" applyAlignment="1">
      <alignment horizontal="left" wrapText="1"/>
    </xf>
    <xf numFmtId="0" fontId="23" fillId="4" borderId="0" xfId="3" applyFont="1" applyFill="1" applyAlignment="1" applyProtection="1">
      <alignment horizontal="left" vertical="top" wrapText="1" readingOrder="1"/>
      <protection locked="0"/>
    </xf>
    <xf numFmtId="0" fontId="21" fillId="4" borderId="4" xfId="3" applyFont="1" applyFill="1" applyBorder="1" applyAlignment="1" applyProtection="1">
      <alignment horizontal="left" vertical="top" wrapText="1" readingOrder="1"/>
      <protection locked="0"/>
    </xf>
    <xf numFmtId="0" fontId="24" fillId="0" borderId="0" xfId="0" applyFont="1"/>
    <xf numFmtId="10" fontId="2" fillId="0" borderId="0" xfId="2" applyNumberFormat="1" applyFont="1" applyFill="1" applyBorder="1"/>
    <xf numFmtId="0" fontId="2" fillId="0" borderId="5" xfId="0" applyFont="1" applyBorder="1" applyAlignment="1">
      <alignment vertical="top" wrapText="1"/>
    </xf>
    <xf numFmtId="0" fontId="3" fillId="2" borderId="0" xfId="0" applyFont="1" applyFill="1" applyAlignment="1">
      <alignment vertical="top" wrapText="1" readingOrder="1"/>
    </xf>
    <xf numFmtId="0" fontId="3" fillId="6" borderId="0" xfId="0" applyFont="1" applyFill="1" applyAlignment="1">
      <alignment horizontal="center" vertical="top" wrapText="1" readingOrder="1"/>
    </xf>
    <xf numFmtId="0" fontId="3" fillId="7" borderId="0" xfId="0" applyFont="1" applyFill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4" fillId="6" borderId="0" xfId="0" applyFont="1" applyFill="1" applyAlignment="1">
      <alignment horizontal="center" vertical="top" wrapText="1" readingOrder="1"/>
    </xf>
    <xf numFmtId="43" fontId="4" fillId="0" borderId="0" xfId="1" applyFont="1" applyFill="1" applyBorder="1" applyAlignment="1">
      <alignment horizontal="right" vertical="top" wrapText="1" readingOrder="1"/>
    </xf>
    <xf numFmtId="43" fontId="4" fillId="0" borderId="0" xfId="1" applyFont="1" applyFill="1" applyBorder="1" applyAlignment="1">
      <alignment vertical="top" wrapText="1" readingOrder="1"/>
    </xf>
    <xf numFmtId="10" fontId="2" fillId="0" borderId="0" xfId="2" applyNumberFormat="1" applyFont="1" applyFill="1" applyBorder="1" applyAlignment="1"/>
    <xf numFmtId="0" fontId="3" fillId="2" borderId="0" xfId="0" applyFont="1" applyFill="1" applyAlignment="1">
      <alignment horizontal="right" vertical="top" wrapText="1" readingOrder="1"/>
    </xf>
    <xf numFmtId="0" fontId="3" fillId="6" borderId="0" xfId="0" applyFont="1" applyFill="1" applyAlignment="1">
      <alignment horizontal="right" vertical="top" wrapText="1" readingOrder="1"/>
    </xf>
    <xf numFmtId="43" fontId="3" fillId="2" borderId="0" xfId="1" applyFont="1" applyFill="1" applyBorder="1" applyAlignment="1">
      <alignment horizontal="right" vertical="top" wrapText="1" readingOrder="1"/>
    </xf>
    <xf numFmtId="10" fontId="3" fillId="2" borderId="0" xfId="2" applyNumberFormat="1" applyFont="1" applyFill="1" applyBorder="1" applyAlignment="1">
      <alignment horizontal="right" vertical="top" wrapText="1" readingOrder="1"/>
    </xf>
  </cellXfs>
  <cellStyles count="5">
    <cellStyle name="Millares" xfId="1" builtinId="3"/>
    <cellStyle name="Millares 2" xfId="4" xr:uid="{0FF15100-65B0-476F-AABA-ED5C3E4B32CD}"/>
    <cellStyle name="Normal" xfId="0" builtinId="0"/>
    <cellStyle name="Normal 2" xfId="3" xr:uid="{3FDF13D9-378E-42A1-B6FF-4B762476AF7A}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DCDCDC"/>
      <rgbColor rgb="00B0C4D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68384</xdr:rowOff>
    </xdr:from>
    <xdr:to>
      <xdr:col>0</xdr:col>
      <xdr:colOff>1028700</xdr:colOff>
      <xdr:row>4</xdr:row>
      <xdr:rowOff>86629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62EFA4-E3F8-45CF-BB81-1C97946D4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68384"/>
          <a:ext cx="914400" cy="780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104530</xdr:colOff>
      <xdr:row>0</xdr:row>
      <xdr:rowOff>49446</xdr:rowOff>
    </xdr:from>
    <xdr:to>
      <xdr:col>0</xdr:col>
      <xdr:colOff>1006231</xdr:colOff>
      <xdr:row>4</xdr:row>
      <xdr:rowOff>136354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B09B6F-DDF1-4394-AA42-FE96C78C3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30" y="49446"/>
          <a:ext cx="901701" cy="820333"/>
        </a:xfrm>
        <a:prstGeom prst="rect">
          <a:avLst/>
        </a:prstGeom>
      </xdr:spPr>
    </xdr:pic>
    <xdr:clientData/>
  </xdr:twoCellAnchor>
  <xdr:oneCellAnchor>
    <xdr:from>
      <xdr:col>0</xdr:col>
      <xdr:colOff>36146</xdr:colOff>
      <xdr:row>40</xdr:row>
      <xdr:rowOff>48845</xdr:rowOff>
    </xdr:from>
    <xdr:ext cx="1009162" cy="869951"/>
    <xdr:pic>
      <xdr:nvPicPr>
        <xdr:cNvPr id="3" name="Imagen 2">
          <a:extLst>
            <a:ext uri="{FF2B5EF4-FFF2-40B4-BE49-F238E27FC236}">
              <a16:creationId xmlns:a16="http://schemas.microsoft.com/office/drawing/2014/main" id="{36E010B6-14E1-4570-B46A-3278AC5E8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46" y="8611820"/>
          <a:ext cx="1009162" cy="869951"/>
        </a:xfrm>
        <a:prstGeom prst="rect">
          <a:avLst/>
        </a:prstGeom>
      </xdr:spPr>
    </xdr:pic>
    <xdr:clientData/>
  </xdr:oneCellAnchor>
  <xdr:oneCellAnchor>
    <xdr:from>
      <xdr:col>0</xdr:col>
      <xdr:colOff>74508</xdr:colOff>
      <xdr:row>97</xdr:row>
      <xdr:rowOff>87924</xdr:rowOff>
    </xdr:from>
    <xdr:ext cx="961029" cy="820958"/>
    <xdr:pic>
      <xdr:nvPicPr>
        <xdr:cNvPr id="4" name="Imagen 3">
          <a:extLst>
            <a:ext uri="{FF2B5EF4-FFF2-40B4-BE49-F238E27FC236}">
              <a16:creationId xmlns:a16="http://schemas.microsoft.com/office/drawing/2014/main" id="{66E9AC2D-7FF9-4F79-AB44-669C79928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8" y="19661799"/>
          <a:ext cx="961029" cy="8209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F9215-FCCA-4520-8C30-FF34D4833202}">
  <dimension ref="A2:I26"/>
  <sheetViews>
    <sheetView showGridLines="0" tabSelected="1" zoomScale="120" zoomScaleNormal="120" workbookViewId="0">
      <selection activeCell="E23" sqref="E23"/>
    </sheetView>
  </sheetViews>
  <sheetFormatPr baseColWidth="10" defaultColWidth="8.85546875" defaultRowHeight="15" x14ac:dyDescent="0.25"/>
  <cols>
    <col min="1" max="1" width="35.5703125" style="6" customWidth="1"/>
    <col min="2" max="2" width="18.42578125" style="6" customWidth="1"/>
    <col min="3" max="3" width="28.140625" style="6" customWidth="1"/>
    <col min="4" max="4" width="28.42578125" style="6" customWidth="1"/>
    <col min="5" max="5" width="31" style="6" customWidth="1"/>
    <col min="6" max="6" width="18.85546875" style="6" customWidth="1"/>
    <col min="7" max="7" width="26.7109375" style="6" customWidth="1"/>
    <col min="8" max="8" width="21.7109375" style="6" customWidth="1"/>
    <col min="9" max="9" width="16.140625" style="6" customWidth="1"/>
    <col min="10" max="16384" width="8.85546875" style="6"/>
  </cols>
  <sheetData>
    <row r="2" spans="1:9" x14ac:dyDescent="0.25">
      <c r="A2" s="4" t="s">
        <v>81</v>
      </c>
      <c r="B2" s="5"/>
    </row>
    <row r="3" spans="1:9" x14ac:dyDescent="0.25">
      <c r="A3" s="4" t="s">
        <v>0</v>
      </c>
      <c r="B3" s="5"/>
    </row>
    <row r="4" spans="1:9" x14ac:dyDescent="0.25">
      <c r="A4" s="7" t="s">
        <v>107</v>
      </c>
      <c r="B4" s="5"/>
    </row>
    <row r="5" spans="1:9" x14ac:dyDescent="0.25">
      <c r="A5" s="4" t="s">
        <v>112</v>
      </c>
      <c r="B5" s="5"/>
    </row>
    <row r="6" spans="1:9" ht="14.1" customHeight="1" x14ac:dyDescent="0.25">
      <c r="A6" s="8"/>
      <c r="B6" s="8"/>
      <c r="C6" s="8"/>
      <c r="D6" s="8" t="s">
        <v>108</v>
      </c>
      <c r="E6" s="8"/>
      <c r="F6" s="8"/>
      <c r="G6" s="8"/>
      <c r="H6" s="8"/>
    </row>
    <row r="7" spans="1:9" ht="30" x14ac:dyDescent="0.25">
      <c r="A7" s="9" t="s">
        <v>82</v>
      </c>
      <c r="B7" s="10" t="s">
        <v>103</v>
      </c>
      <c r="C7" s="10" t="s">
        <v>84</v>
      </c>
      <c r="D7" s="10" t="s">
        <v>85</v>
      </c>
      <c r="E7" s="10" t="s">
        <v>86</v>
      </c>
      <c r="F7" s="10" t="s">
        <v>87</v>
      </c>
      <c r="G7" s="10" t="s">
        <v>88</v>
      </c>
      <c r="H7" s="10" t="s">
        <v>89</v>
      </c>
    </row>
    <row r="8" spans="1:9" s="15" customFormat="1" ht="13.5" customHeight="1" x14ac:dyDescent="0.25">
      <c r="A8" s="11" t="s">
        <v>90</v>
      </c>
      <c r="B8" s="12">
        <v>50834049541</v>
      </c>
      <c r="C8" s="12">
        <v>50834049541</v>
      </c>
      <c r="D8" s="12">
        <v>24549693463.330002</v>
      </c>
      <c r="E8" s="12">
        <v>5704735254.6999998</v>
      </c>
      <c r="F8" s="12">
        <v>20579620822.970001</v>
      </c>
      <c r="G8" s="12">
        <v>20331591638.970001</v>
      </c>
      <c r="H8" s="13">
        <f>+D8/C8</f>
        <v>0.48293798516936065</v>
      </c>
      <c r="I8" s="14"/>
    </row>
    <row r="9" spans="1:9" s="15" customFormat="1" x14ac:dyDescent="0.25">
      <c r="A9" s="11" t="s">
        <v>91</v>
      </c>
      <c r="B9" s="12">
        <v>3380612147</v>
      </c>
      <c r="C9" s="12">
        <v>3380612146.9999995</v>
      </c>
      <c r="D9" s="12">
        <v>1055274026.88</v>
      </c>
      <c r="E9" s="12">
        <v>1722975674.5</v>
      </c>
      <c r="F9" s="12">
        <v>602362445.61999989</v>
      </c>
      <c r="G9" s="12">
        <v>325713631.51999998</v>
      </c>
      <c r="H9" s="13">
        <f t="shared" ref="H9:H12" si="0">+D9/C9</f>
        <v>0.31215471665877564</v>
      </c>
      <c r="I9" s="14"/>
    </row>
    <row r="10" spans="1:9" s="15" customFormat="1" x14ac:dyDescent="0.25">
      <c r="A10" s="11" t="s">
        <v>92</v>
      </c>
      <c r="B10" s="12">
        <v>275106394</v>
      </c>
      <c r="C10" s="12">
        <v>275106394</v>
      </c>
      <c r="D10" s="12">
        <v>55069160.089999996</v>
      </c>
      <c r="E10" s="12">
        <v>64239269.549999997</v>
      </c>
      <c r="F10" s="12">
        <v>155797964.36000001</v>
      </c>
      <c r="G10" s="12">
        <v>114014682.57000001</v>
      </c>
      <c r="H10" s="13">
        <f t="shared" si="0"/>
        <v>0.20017404644546355</v>
      </c>
      <c r="I10" s="14"/>
    </row>
    <row r="11" spans="1:9" s="15" customFormat="1" x14ac:dyDescent="0.25">
      <c r="A11" s="11" t="s">
        <v>93</v>
      </c>
      <c r="B11" s="12">
        <v>480498814</v>
      </c>
      <c r="C11" s="12">
        <v>480498814</v>
      </c>
      <c r="D11" s="12">
        <v>65794469.379999995</v>
      </c>
      <c r="E11" s="12">
        <v>294928224.25</v>
      </c>
      <c r="F11" s="12">
        <v>119776120.36999997</v>
      </c>
      <c r="G11" s="12">
        <v>92840414.020000011</v>
      </c>
      <c r="H11" s="13">
        <f t="shared" si="0"/>
        <v>0.13692951462727232</v>
      </c>
      <c r="I11" s="14"/>
    </row>
    <row r="12" spans="1:9" s="15" customFormat="1" x14ac:dyDescent="0.25">
      <c r="A12" s="11" t="s">
        <v>94</v>
      </c>
      <c r="B12" s="12">
        <v>932882712</v>
      </c>
      <c r="C12" s="12">
        <v>932882712</v>
      </c>
      <c r="D12" s="12">
        <v>364024290.22000003</v>
      </c>
      <c r="E12" s="12">
        <v>437656245.52999997</v>
      </c>
      <c r="F12" s="12">
        <v>131202176.25</v>
      </c>
      <c r="G12" s="12">
        <v>752176.25</v>
      </c>
      <c r="H12" s="13">
        <f t="shared" si="0"/>
        <v>0.39021442410436696</v>
      </c>
      <c r="I12" s="14"/>
    </row>
    <row r="13" spans="1:9" ht="17.25" customHeight="1" x14ac:dyDescent="0.25">
      <c r="A13" s="16" t="s">
        <v>95</v>
      </c>
      <c r="B13" s="17">
        <f>SUM(B8:B12)</f>
        <v>55903149608</v>
      </c>
      <c r="C13" s="17">
        <f t="shared" ref="C13:G13" si="1">SUM(C8:C12)</f>
        <v>55903149608</v>
      </c>
      <c r="D13" s="17">
        <f>SUM(D8:D12)</f>
        <v>26089855409.900005</v>
      </c>
      <c r="E13" s="17">
        <f t="shared" si="1"/>
        <v>8224534668.5299997</v>
      </c>
      <c r="F13" s="17">
        <f t="shared" si="1"/>
        <v>21588759529.57</v>
      </c>
      <c r="G13" s="17">
        <f t="shared" si="1"/>
        <v>20864912543.330002</v>
      </c>
      <c r="H13" s="18">
        <f>+D13/C13</f>
        <v>0.46669741495506767</v>
      </c>
    </row>
    <row r="14" spans="1:9" ht="19.5" customHeight="1" x14ac:dyDescent="0.25">
      <c r="A14" s="16" t="s">
        <v>104</v>
      </c>
      <c r="B14" s="19">
        <f>+B13/549.25</f>
        <v>101780882.30860265</v>
      </c>
      <c r="C14" s="19">
        <f>+C13/549.25</f>
        <v>101780882.30860265</v>
      </c>
      <c r="D14" s="19">
        <f>+D13/549.25</f>
        <v>47500874.665270835</v>
      </c>
      <c r="E14" s="19">
        <f>+E13/549.25</f>
        <v>14974118.650031861</v>
      </c>
      <c r="F14" s="19">
        <f>+F13/549.25</f>
        <v>39305888.993299954</v>
      </c>
      <c r="G14" s="19">
        <f>+G13/549.25</f>
        <v>37988006.451215297</v>
      </c>
      <c r="H14" s="18">
        <f>+D14/C14</f>
        <v>0.46669741495506767</v>
      </c>
    </row>
    <row r="15" spans="1:9" s="15" customFormat="1" ht="10.9" customHeight="1" x14ac:dyDescent="0.25">
      <c r="A15" s="48" t="s">
        <v>109</v>
      </c>
      <c r="B15" s="48"/>
      <c r="C15" s="48"/>
      <c r="D15" s="48"/>
      <c r="E15" s="48"/>
      <c r="F15" s="48"/>
      <c r="G15" s="48"/>
      <c r="H15" s="48"/>
      <c r="I15" s="14"/>
    </row>
    <row r="16" spans="1:9" ht="13.15" customHeight="1" x14ac:dyDescent="0.25">
      <c r="A16" s="49" t="s">
        <v>105</v>
      </c>
      <c r="B16" s="49"/>
      <c r="C16" s="49"/>
      <c r="D16" s="49"/>
      <c r="E16" s="49"/>
      <c r="F16" s="49"/>
      <c r="G16" s="49"/>
      <c r="H16" s="49"/>
    </row>
    <row r="17" spans="1:8" ht="13.15" customHeight="1" x14ac:dyDescent="0.25">
      <c r="A17" s="49" t="s">
        <v>110</v>
      </c>
      <c r="B17" s="49"/>
      <c r="C17" s="49"/>
      <c r="D17" s="49"/>
      <c r="E17" s="49"/>
      <c r="F17" s="49"/>
      <c r="G17" s="49"/>
      <c r="H17" s="49"/>
    </row>
    <row r="18" spans="1:8" ht="13.15" customHeight="1" x14ac:dyDescent="0.25">
      <c r="A18" s="49" t="s">
        <v>97</v>
      </c>
      <c r="B18" s="49"/>
      <c r="C18" s="49"/>
      <c r="D18" s="49"/>
      <c r="E18" s="49"/>
      <c r="F18" s="49"/>
      <c r="G18" s="49"/>
      <c r="H18" s="49"/>
    </row>
    <row r="19" spans="1:8" x14ac:dyDescent="0.25">
      <c r="A19" s="50" t="s">
        <v>111</v>
      </c>
      <c r="B19" s="50"/>
      <c r="C19" s="50"/>
      <c r="D19" s="50"/>
      <c r="E19" s="50"/>
      <c r="F19" s="50"/>
      <c r="G19" s="50"/>
      <c r="H19" s="50"/>
    </row>
    <row r="20" spans="1:8" x14ac:dyDescent="0.25">
      <c r="B20" s="20"/>
    </row>
    <row r="21" spans="1:8" ht="15.75" customHeight="1" x14ac:dyDescent="0.25"/>
    <row r="23" spans="1:8" x14ac:dyDescent="0.25">
      <c r="A23" s="21"/>
      <c r="B23" s="21"/>
      <c r="C23" s="21"/>
      <c r="D23" s="21"/>
      <c r="E23" s="21"/>
      <c r="F23" s="21"/>
      <c r="G23" s="21"/>
      <c r="H23" s="22"/>
    </row>
    <row r="24" spans="1:8" x14ac:dyDescent="0.25">
      <c r="A24" s="21"/>
      <c r="B24" s="21"/>
      <c r="C24" s="21"/>
      <c r="D24" s="21"/>
      <c r="E24" s="21"/>
      <c r="F24" s="21"/>
      <c r="G24" s="21"/>
      <c r="H24" s="21"/>
    </row>
    <row r="25" spans="1:8" x14ac:dyDescent="0.25">
      <c r="A25" s="21"/>
      <c r="B25" s="21"/>
      <c r="C25" s="21"/>
      <c r="D25" s="21"/>
      <c r="E25" s="21"/>
      <c r="F25" s="21"/>
      <c r="G25" s="21"/>
      <c r="H25" s="21"/>
    </row>
    <row r="26" spans="1:8" x14ac:dyDescent="0.25">
      <c r="A26" s="21"/>
      <c r="B26" s="21"/>
      <c r="C26" s="21"/>
      <c r="D26" s="21"/>
      <c r="E26" s="21"/>
      <c r="F26" s="21"/>
      <c r="G26" s="21"/>
      <c r="H26" s="21"/>
    </row>
  </sheetData>
  <mergeCells count="5">
    <mergeCell ref="A15:H15"/>
    <mergeCell ref="A16:H16"/>
    <mergeCell ref="A17:H17"/>
    <mergeCell ref="A18:H18"/>
    <mergeCell ref="A19:H19"/>
  </mergeCells>
  <pageMargins left="0.98425196850393704" right="0.98425196850393704" top="0.98425196850393704" bottom="1.5748031496062993" header="0.98425196850393704" footer="0.98425196850393704"/>
  <pageSetup paperSize="9" orientation="portrait" horizontalDpi="4294967294" verticalDpi="4294967294" r:id="rId1"/>
  <headerFooter alignWithMargins="0">
    <oddFooter>&amp;L&amp;"Arial"&amp;8&amp;BPág.&amp;B 
&amp;B&amp;P&amp;B &amp;C&amp;R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639F8-4EB0-486D-94E8-60D3313453D1}">
  <dimension ref="A1:J124"/>
  <sheetViews>
    <sheetView showGridLines="0" topLeftCell="A106" zoomScale="90" zoomScaleNormal="90" workbookViewId="0">
      <selection activeCell="C141" sqref="C141"/>
    </sheetView>
  </sheetViews>
  <sheetFormatPr baseColWidth="10" defaultColWidth="8.85546875" defaultRowHeight="12.75" x14ac:dyDescent="0.25"/>
  <cols>
    <col min="1" max="1" width="55.140625" style="24" customWidth="1"/>
    <col min="2" max="2" width="23.5703125" style="24" customWidth="1"/>
    <col min="3" max="3" width="26.5703125" style="24" customWidth="1"/>
    <col min="4" max="4" width="27.42578125" style="24" customWidth="1"/>
    <col min="5" max="5" width="29.7109375" style="24" customWidth="1"/>
    <col min="6" max="6" width="21.42578125" style="24" customWidth="1"/>
    <col min="7" max="7" width="25" style="24" customWidth="1"/>
    <col min="8" max="8" width="24.28515625" style="24" customWidth="1"/>
    <col min="9" max="9" width="16.140625" style="24" customWidth="1"/>
    <col min="10" max="256" width="8.85546875" style="24"/>
    <col min="257" max="257" width="25.85546875" style="24" customWidth="1"/>
    <col min="258" max="258" width="18.42578125" style="24" customWidth="1"/>
    <col min="259" max="259" width="19.5703125" style="24" customWidth="1"/>
    <col min="260" max="261" width="22.42578125" style="24" customWidth="1"/>
    <col min="262" max="263" width="18.85546875" style="24" customWidth="1"/>
    <col min="264" max="264" width="21.7109375" style="24" customWidth="1"/>
    <col min="265" max="265" width="16.140625" style="24" customWidth="1"/>
    <col min="266" max="512" width="8.85546875" style="24"/>
    <col min="513" max="513" width="25.85546875" style="24" customWidth="1"/>
    <col min="514" max="514" width="18.42578125" style="24" customWidth="1"/>
    <col min="515" max="515" width="19.5703125" style="24" customWidth="1"/>
    <col min="516" max="517" width="22.42578125" style="24" customWidth="1"/>
    <col min="518" max="519" width="18.85546875" style="24" customWidth="1"/>
    <col min="520" max="520" width="21.7109375" style="24" customWidth="1"/>
    <col min="521" max="521" width="16.140625" style="24" customWidth="1"/>
    <col min="522" max="768" width="8.85546875" style="24"/>
    <col min="769" max="769" width="25.85546875" style="24" customWidth="1"/>
    <col min="770" max="770" width="18.42578125" style="24" customWidth="1"/>
    <col min="771" max="771" width="19.5703125" style="24" customWidth="1"/>
    <col min="772" max="773" width="22.42578125" style="24" customWidth="1"/>
    <col min="774" max="775" width="18.85546875" style="24" customWidth="1"/>
    <col min="776" max="776" width="21.7109375" style="24" customWidth="1"/>
    <col min="777" max="777" width="16.140625" style="24" customWidth="1"/>
    <col min="778" max="1024" width="8.85546875" style="24"/>
    <col min="1025" max="1025" width="25.85546875" style="24" customWidth="1"/>
    <col min="1026" max="1026" width="18.42578125" style="24" customWidth="1"/>
    <col min="1027" max="1027" width="19.5703125" style="24" customWidth="1"/>
    <col min="1028" max="1029" width="22.42578125" style="24" customWidth="1"/>
    <col min="1030" max="1031" width="18.85546875" style="24" customWidth="1"/>
    <col min="1032" max="1032" width="21.7109375" style="24" customWidth="1"/>
    <col min="1033" max="1033" width="16.140625" style="24" customWidth="1"/>
    <col min="1034" max="1280" width="8.85546875" style="24"/>
    <col min="1281" max="1281" width="25.85546875" style="24" customWidth="1"/>
    <col min="1282" max="1282" width="18.42578125" style="24" customWidth="1"/>
    <col min="1283" max="1283" width="19.5703125" style="24" customWidth="1"/>
    <col min="1284" max="1285" width="22.42578125" style="24" customWidth="1"/>
    <col min="1286" max="1287" width="18.85546875" style="24" customWidth="1"/>
    <col min="1288" max="1288" width="21.7109375" style="24" customWidth="1"/>
    <col min="1289" max="1289" width="16.140625" style="24" customWidth="1"/>
    <col min="1290" max="1536" width="8.85546875" style="24"/>
    <col min="1537" max="1537" width="25.85546875" style="24" customWidth="1"/>
    <col min="1538" max="1538" width="18.42578125" style="24" customWidth="1"/>
    <col min="1539" max="1539" width="19.5703125" style="24" customWidth="1"/>
    <col min="1540" max="1541" width="22.42578125" style="24" customWidth="1"/>
    <col min="1542" max="1543" width="18.85546875" style="24" customWidth="1"/>
    <col min="1544" max="1544" width="21.7109375" style="24" customWidth="1"/>
    <col min="1545" max="1545" width="16.140625" style="24" customWidth="1"/>
    <col min="1546" max="1792" width="8.85546875" style="24"/>
    <col min="1793" max="1793" width="25.85546875" style="24" customWidth="1"/>
    <col min="1794" max="1794" width="18.42578125" style="24" customWidth="1"/>
    <col min="1795" max="1795" width="19.5703125" style="24" customWidth="1"/>
    <col min="1796" max="1797" width="22.42578125" style="24" customWidth="1"/>
    <col min="1798" max="1799" width="18.85546875" style="24" customWidth="1"/>
    <col min="1800" max="1800" width="21.7109375" style="24" customWidth="1"/>
    <col min="1801" max="1801" width="16.140625" style="24" customWidth="1"/>
    <col min="1802" max="2048" width="8.85546875" style="24"/>
    <col min="2049" max="2049" width="25.85546875" style="24" customWidth="1"/>
    <col min="2050" max="2050" width="18.42578125" style="24" customWidth="1"/>
    <col min="2051" max="2051" width="19.5703125" style="24" customWidth="1"/>
    <col min="2052" max="2053" width="22.42578125" style="24" customWidth="1"/>
    <col min="2054" max="2055" width="18.85546875" style="24" customWidth="1"/>
    <col min="2056" max="2056" width="21.7109375" style="24" customWidth="1"/>
    <col min="2057" max="2057" width="16.140625" style="24" customWidth="1"/>
    <col min="2058" max="2304" width="8.85546875" style="24"/>
    <col min="2305" max="2305" width="25.85546875" style="24" customWidth="1"/>
    <col min="2306" max="2306" width="18.42578125" style="24" customWidth="1"/>
    <col min="2307" max="2307" width="19.5703125" style="24" customWidth="1"/>
    <col min="2308" max="2309" width="22.42578125" style="24" customWidth="1"/>
    <col min="2310" max="2311" width="18.85546875" style="24" customWidth="1"/>
    <col min="2312" max="2312" width="21.7109375" style="24" customWidth="1"/>
    <col min="2313" max="2313" width="16.140625" style="24" customWidth="1"/>
    <col min="2314" max="2560" width="8.85546875" style="24"/>
    <col min="2561" max="2561" width="25.85546875" style="24" customWidth="1"/>
    <col min="2562" max="2562" width="18.42578125" style="24" customWidth="1"/>
    <col min="2563" max="2563" width="19.5703125" style="24" customWidth="1"/>
    <col min="2564" max="2565" width="22.42578125" style="24" customWidth="1"/>
    <col min="2566" max="2567" width="18.85546875" style="24" customWidth="1"/>
    <col min="2568" max="2568" width="21.7109375" style="24" customWidth="1"/>
    <col min="2569" max="2569" width="16.140625" style="24" customWidth="1"/>
    <col min="2570" max="2816" width="8.85546875" style="24"/>
    <col min="2817" max="2817" width="25.85546875" style="24" customWidth="1"/>
    <col min="2818" max="2818" width="18.42578125" style="24" customWidth="1"/>
    <col min="2819" max="2819" width="19.5703125" style="24" customWidth="1"/>
    <col min="2820" max="2821" width="22.42578125" style="24" customWidth="1"/>
    <col min="2822" max="2823" width="18.85546875" style="24" customWidth="1"/>
    <col min="2824" max="2824" width="21.7109375" style="24" customWidth="1"/>
    <col min="2825" max="2825" width="16.140625" style="24" customWidth="1"/>
    <col min="2826" max="3072" width="8.85546875" style="24"/>
    <col min="3073" max="3073" width="25.85546875" style="24" customWidth="1"/>
    <col min="3074" max="3074" width="18.42578125" style="24" customWidth="1"/>
    <col min="3075" max="3075" width="19.5703125" style="24" customWidth="1"/>
    <col min="3076" max="3077" width="22.42578125" style="24" customWidth="1"/>
    <col min="3078" max="3079" width="18.85546875" style="24" customWidth="1"/>
    <col min="3080" max="3080" width="21.7109375" style="24" customWidth="1"/>
    <col min="3081" max="3081" width="16.140625" style="24" customWidth="1"/>
    <col min="3082" max="3328" width="8.85546875" style="24"/>
    <col min="3329" max="3329" width="25.85546875" style="24" customWidth="1"/>
    <col min="3330" max="3330" width="18.42578125" style="24" customWidth="1"/>
    <col min="3331" max="3331" width="19.5703125" style="24" customWidth="1"/>
    <col min="3332" max="3333" width="22.42578125" style="24" customWidth="1"/>
    <col min="3334" max="3335" width="18.85546875" style="24" customWidth="1"/>
    <col min="3336" max="3336" width="21.7109375" style="24" customWidth="1"/>
    <col min="3337" max="3337" width="16.140625" style="24" customWidth="1"/>
    <col min="3338" max="3584" width="8.85546875" style="24"/>
    <col min="3585" max="3585" width="25.85546875" style="24" customWidth="1"/>
    <col min="3586" max="3586" width="18.42578125" style="24" customWidth="1"/>
    <col min="3587" max="3587" width="19.5703125" style="24" customWidth="1"/>
    <col min="3588" max="3589" width="22.42578125" style="24" customWidth="1"/>
    <col min="3590" max="3591" width="18.85546875" style="24" customWidth="1"/>
    <col min="3592" max="3592" width="21.7109375" style="24" customWidth="1"/>
    <col min="3593" max="3593" width="16.140625" style="24" customWidth="1"/>
    <col min="3594" max="3840" width="8.85546875" style="24"/>
    <col min="3841" max="3841" width="25.85546875" style="24" customWidth="1"/>
    <col min="3842" max="3842" width="18.42578125" style="24" customWidth="1"/>
    <col min="3843" max="3843" width="19.5703125" style="24" customWidth="1"/>
    <col min="3844" max="3845" width="22.42578125" style="24" customWidth="1"/>
    <col min="3846" max="3847" width="18.85546875" style="24" customWidth="1"/>
    <col min="3848" max="3848" width="21.7109375" style="24" customWidth="1"/>
    <col min="3849" max="3849" width="16.140625" style="24" customWidth="1"/>
    <col min="3850" max="4096" width="8.85546875" style="24"/>
    <col min="4097" max="4097" width="25.85546875" style="24" customWidth="1"/>
    <col min="4098" max="4098" width="18.42578125" style="24" customWidth="1"/>
    <col min="4099" max="4099" width="19.5703125" style="24" customWidth="1"/>
    <col min="4100" max="4101" width="22.42578125" style="24" customWidth="1"/>
    <col min="4102" max="4103" width="18.85546875" style="24" customWidth="1"/>
    <col min="4104" max="4104" width="21.7109375" style="24" customWidth="1"/>
    <col min="4105" max="4105" width="16.140625" style="24" customWidth="1"/>
    <col min="4106" max="4352" width="8.85546875" style="24"/>
    <col min="4353" max="4353" width="25.85546875" style="24" customWidth="1"/>
    <col min="4354" max="4354" width="18.42578125" style="24" customWidth="1"/>
    <col min="4355" max="4355" width="19.5703125" style="24" customWidth="1"/>
    <col min="4356" max="4357" width="22.42578125" style="24" customWidth="1"/>
    <col min="4358" max="4359" width="18.85546875" style="24" customWidth="1"/>
    <col min="4360" max="4360" width="21.7109375" style="24" customWidth="1"/>
    <col min="4361" max="4361" width="16.140625" style="24" customWidth="1"/>
    <col min="4362" max="4608" width="8.85546875" style="24"/>
    <col min="4609" max="4609" width="25.85546875" style="24" customWidth="1"/>
    <col min="4610" max="4610" width="18.42578125" style="24" customWidth="1"/>
    <col min="4611" max="4611" width="19.5703125" style="24" customWidth="1"/>
    <col min="4612" max="4613" width="22.42578125" style="24" customWidth="1"/>
    <col min="4614" max="4615" width="18.85546875" style="24" customWidth="1"/>
    <col min="4616" max="4616" width="21.7109375" style="24" customWidth="1"/>
    <col min="4617" max="4617" width="16.140625" style="24" customWidth="1"/>
    <col min="4618" max="4864" width="8.85546875" style="24"/>
    <col min="4865" max="4865" width="25.85546875" style="24" customWidth="1"/>
    <col min="4866" max="4866" width="18.42578125" style="24" customWidth="1"/>
    <col min="4867" max="4867" width="19.5703125" style="24" customWidth="1"/>
    <col min="4868" max="4869" width="22.42578125" style="24" customWidth="1"/>
    <col min="4870" max="4871" width="18.85546875" style="24" customWidth="1"/>
    <col min="4872" max="4872" width="21.7109375" style="24" customWidth="1"/>
    <col min="4873" max="4873" width="16.140625" style="24" customWidth="1"/>
    <col min="4874" max="5120" width="8.85546875" style="24"/>
    <col min="5121" max="5121" width="25.85546875" style="24" customWidth="1"/>
    <col min="5122" max="5122" width="18.42578125" style="24" customWidth="1"/>
    <col min="5123" max="5123" width="19.5703125" style="24" customWidth="1"/>
    <col min="5124" max="5125" width="22.42578125" style="24" customWidth="1"/>
    <col min="5126" max="5127" width="18.85546875" style="24" customWidth="1"/>
    <col min="5128" max="5128" width="21.7109375" style="24" customWidth="1"/>
    <col min="5129" max="5129" width="16.140625" style="24" customWidth="1"/>
    <col min="5130" max="5376" width="8.85546875" style="24"/>
    <col min="5377" max="5377" width="25.85546875" style="24" customWidth="1"/>
    <col min="5378" max="5378" width="18.42578125" style="24" customWidth="1"/>
    <col min="5379" max="5379" width="19.5703125" style="24" customWidth="1"/>
    <col min="5380" max="5381" width="22.42578125" style="24" customWidth="1"/>
    <col min="5382" max="5383" width="18.85546875" style="24" customWidth="1"/>
    <col min="5384" max="5384" width="21.7109375" style="24" customWidth="1"/>
    <col min="5385" max="5385" width="16.140625" style="24" customWidth="1"/>
    <col min="5386" max="5632" width="8.85546875" style="24"/>
    <col min="5633" max="5633" width="25.85546875" style="24" customWidth="1"/>
    <col min="5634" max="5634" width="18.42578125" style="24" customWidth="1"/>
    <col min="5635" max="5635" width="19.5703125" style="24" customWidth="1"/>
    <col min="5636" max="5637" width="22.42578125" style="24" customWidth="1"/>
    <col min="5638" max="5639" width="18.85546875" style="24" customWidth="1"/>
    <col min="5640" max="5640" width="21.7109375" style="24" customWidth="1"/>
    <col min="5641" max="5641" width="16.140625" style="24" customWidth="1"/>
    <col min="5642" max="5888" width="8.85546875" style="24"/>
    <col min="5889" max="5889" width="25.85546875" style="24" customWidth="1"/>
    <col min="5890" max="5890" width="18.42578125" style="24" customWidth="1"/>
    <col min="5891" max="5891" width="19.5703125" style="24" customWidth="1"/>
    <col min="5892" max="5893" width="22.42578125" style="24" customWidth="1"/>
    <col min="5894" max="5895" width="18.85546875" style="24" customWidth="1"/>
    <col min="5896" max="5896" width="21.7109375" style="24" customWidth="1"/>
    <col min="5897" max="5897" width="16.140625" style="24" customWidth="1"/>
    <col min="5898" max="6144" width="8.85546875" style="24"/>
    <col min="6145" max="6145" width="25.85546875" style="24" customWidth="1"/>
    <col min="6146" max="6146" width="18.42578125" style="24" customWidth="1"/>
    <col min="6147" max="6147" width="19.5703125" style="24" customWidth="1"/>
    <col min="6148" max="6149" width="22.42578125" style="24" customWidth="1"/>
    <col min="6150" max="6151" width="18.85546875" style="24" customWidth="1"/>
    <col min="6152" max="6152" width="21.7109375" style="24" customWidth="1"/>
    <col min="6153" max="6153" width="16.140625" style="24" customWidth="1"/>
    <col min="6154" max="6400" width="8.85546875" style="24"/>
    <col min="6401" max="6401" width="25.85546875" style="24" customWidth="1"/>
    <col min="6402" max="6402" width="18.42578125" style="24" customWidth="1"/>
    <col min="6403" max="6403" width="19.5703125" style="24" customWidth="1"/>
    <col min="6404" max="6405" width="22.42578125" style="24" customWidth="1"/>
    <col min="6406" max="6407" width="18.85546875" style="24" customWidth="1"/>
    <col min="6408" max="6408" width="21.7109375" style="24" customWidth="1"/>
    <col min="6409" max="6409" width="16.140625" style="24" customWidth="1"/>
    <col min="6410" max="6656" width="8.85546875" style="24"/>
    <col min="6657" max="6657" width="25.85546875" style="24" customWidth="1"/>
    <col min="6658" max="6658" width="18.42578125" style="24" customWidth="1"/>
    <col min="6659" max="6659" width="19.5703125" style="24" customWidth="1"/>
    <col min="6660" max="6661" width="22.42578125" style="24" customWidth="1"/>
    <col min="6662" max="6663" width="18.85546875" style="24" customWidth="1"/>
    <col min="6664" max="6664" width="21.7109375" style="24" customWidth="1"/>
    <col min="6665" max="6665" width="16.140625" style="24" customWidth="1"/>
    <col min="6666" max="6912" width="8.85546875" style="24"/>
    <col min="6913" max="6913" width="25.85546875" style="24" customWidth="1"/>
    <col min="6914" max="6914" width="18.42578125" style="24" customWidth="1"/>
    <col min="6915" max="6915" width="19.5703125" style="24" customWidth="1"/>
    <col min="6916" max="6917" width="22.42578125" style="24" customWidth="1"/>
    <col min="6918" max="6919" width="18.85546875" style="24" customWidth="1"/>
    <col min="6920" max="6920" width="21.7109375" style="24" customWidth="1"/>
    <col min="6921" max="6921" width="16.140625" style="24" customWidth="1"/>
    <col min="6922" max="7168" width="8.85546875" style="24"/>
    <col min="7169" max="7169" width="25.85546875" style="24" customWidth="1"/>
    <col min="7170" max="7170" width="18.42578125" style="24" customWidth="1"/>
    <col min="7171" max="7171" width="19.5703125" style="24" customWidth="1"/>
    <col min="7172" max="7173" width="22.42578125" style="24" customWidth="1"/>
    <col min="7174" max="7175" width="18.85546875" style="24" customWidth="1"/>
    <col min="7176" max="7176" width="21.7109375" style="24" customWidth="1"/>
    <col min="7177" max="7177" width="16.140625" style="24" customWidth="1"/>
    <col min="7178" max="7424" width="8.85546875" style="24"/>
    <col min="7425" max="7425" width="25.85546875" style="24" customWidth="1"/>
    <col min="7426" max="7426" width="18.42578125" style="24" customWidth="1"/>
    <col min="7427" max="7427" width="19.5703125" style="24" customWidth="1"/>
    <col min="7428" max="7429" width="22.42578125" style="24" customWidth="1"/>
    <col min="7430" max="7431" width="18.85546875" style="24" customWidth="1"/>
    <col min="7432" max="7432" width="21.7109375" style="24" customWidth="1"/>
    <col min="7433" max="7433" width="16.140625" style="24" customWidth="1"/>
    <col min="7434" max="7680" width="8.85546875" style="24"/>
    <col min="7681" max="7681" width="25.85546875" style="24" customWidth="1"/>
    <col min="7682" max="7682" width="18.42578125" style="24" customWidth="1"/>
    <col min="7683" max="7683" width="19.5703125" style="24" customWidth="1"/>
    <col min="7684" max="7685" width="22.42578125" style="24" customWidth="1"/>
    <col min="7686" max="7687" width="18.85546875" style="24" customWidth="1"/>
    <col min="7688" max="7688" width="21.7109375" style="24" customWidth="1"/>
    <col min="7689" max="7689" width="16.140625" style="24" customWidth="1"/>
    <col min="7690" max="7936" width="8.85546875" style="24"/>
    <col min="7937" max="7937" width="25.85546875" style="24" customWidth="1"/>
    <col min="7938" max="7938" width="18.42578125" style="24" customWidth="1"/>
    <col min="7939" max="7939" width="19.5703125" style="24" customWidth="1"/>
    <col min="7940" max="7941" width="22.42578125" style="24" customWidth="1"/>
    <col min="7942" max="7943" width="18.85546875" style="24" customWidth="1"/>
    <col min="7944" max="7944" width="21.7109375" style="24" customWidth="1"/>
    <col min="7945" max="7945" width="16.140625" style="24" customWidth="1"/>
    <col min="7946" max="8192" width="8.85546875" style="24"/>
    <col min="8193" max="8193" width="25.85546875" style="24" customWidth="1"/>
    <col min="8194" max="8194" width="18.42578125" style="24" customWidth="1"/>
    <col min="8195" max="8195" width="19.5703125" style="24" customWidth="1"/>
    <col min="8196" max="8197" width="22.42578125" style="24" customWidth="1"/>
    <col min="8198" max="8199" width="18.85546875" style="24" customWidth="1"/>
    <col min="8200" max="8200" width="21.7109375" style="24" customWidth="1"/>
    <col min="8201" max="8201" width="16.140625" style="24" customWidth="1"/>
    <col min="8202" max="8448" width="8.85546875" style="24"/>
    <col min="8449" max="8449" width="25.85546875" style="24" customWidth="1"/>
    <col min="8450" max="8450" width="18.42578125" style="24" customWidth="1"/>
    <col min="8451" max="8451" width="19.5703125" style="24" customWidth="1"/>
    <col min="8452" max="8453" width="22.42578125" style="24" customWidth="1"/>
    <col min="8454" max="8455" width="18.85546875" style="24" customWidth="1"/>
    <col min="8456" max="8456" width="21.7109375" style="24" customWidth="1"/>
    <col min="8457" max="8457" width="16.140625" style="24" customWidth="1"/>
    <col min="8458" max="8704" width="8.85546875" style="24"/>
    <col min="8705" max="8705" width="25.85546875" style="24" customWidth="1"/>
    <col min="8706" max="8706" width="18.42578125" style="24" customWidth="1"/>
    <col min="8707" max="8707" width="19.5703125" style="24" customWidth="1"/>
    <col min="8708" max="8709" width="22.42578125" style="24" customWidth="1"/>
    <col min="8710" max="8711" width="18.85546875" style="24" customWidth="1"/>
    <col min="8712" max="8712" width="21.7109375" style="24" customWidth="1"/>
    <col min="8713" max="8713" width="16.140625" style="24" customWidth="1"/>
    <col min="8714" max="8960" width="8.85546875" style="24"/>
    <col min="8961" max="8961" width="25.85546875" style="24" customWidth="1"/>
    <col min="8962" max="8962" width="18.42578125" style="24" customWidth="1"/>
    <col min="8963" max="8963" width="19.5703125" style="24" customWidth="1"/>
    <col min="8964" max="8965" width="22.42578125" style="24" customWidth="1"/>
    <col min="8966" max="8967" width="18.85546875" style="24" customWidth="1"/>
    <col min="8968" max="8968" width="21.7109375" style="24" customWidth="1"/>
    <col min="8969" max="8969" width="16.140625" style="24" customWidth="1"/>
    <col min="8970" max="9216" width="8.85546875" style="24"/>
    <col min="9217" max="9217" width="25.85546875" style="24" customWidth="1"/>
    <col min="9218" max="9218" width="18.42578125" style="24" customWidth="1"/>
    <col min="9219" max="9219" width="19.5703125" style="24" customWidth="1"/>
    <col min="9220" max="9221" width="22.42578125" style="24" customWidth="1"/>
    <col min="9222" max="9223" width="18.85546875" style="24" customWidth="1"/>
    <col min="9224" max="9224" width="21.7109375" style="24" customWidth="1"/>
    <col min="9225" max="9225" width="16.140625" style="24" customWidth="1"/>
    <col min="9226" max="9472" width="8.85546875" style="24"/>
    <col min="9473" max="9473" width="25.85546875" style="24" customWidth="1"/>
    <col min="9474" max="9474" width="18.42578125" style="24" customWidth="1"/>
    <col min="9475" max="9475" width="19.5703125" style="24" customWidth="1"/>
    <col min="9476" max="9477" width="22.42578125" style="24" customWidth="1"/>
    <col min="9478" max="9479" width="18.85546875" style="24" customWidth="1"/>
    <col min="9480" max="9480" width="21.7109375" style="24" customWidth="1"/>
    <col min="9481" max="9481" width="16.140625" style="24" customWidth="1"/>
    <col min="9482" max="9728" width="8.85546875" style="24"/>
    <col min="9729" max="9729" width="25.85546875" style="24" customWidth="1"/>
    <col min="9730" max="9730" width="18.42578125" style="24" customWidth="1"/>
    <col min="9731" max="9731" width="19.5703125" style="24" customWidth="1"/>
    <col min="9732" max="9733" width="22.42578125" style="24" customWidth="1"/>
    <col min="9734" max="9735" width="18.85546875" style="24" customWidth="1"/>
    <col min="9736" max="9736" width="21.7109375" style="24" customWidth="1"/>
    <col min="9737" max="9737" width="16.140625" style="24" customWidth="1"/>
    <col min="9738" max="9984" width="8.85546875" style="24"/>
    <col min="9985" max="9985" width="25.85546875" style="24" customWidth="1"/>
    <col min="9986" max="9986" width="18.42578125" style="24" customWidth="1"/>
    <col min="9987" max="9987" width="19.5703125" style="24" customWidth="1"/>
    <col min="9988" max="9989" width="22.42578125" style="24" customWidth="1"/>
    <col min="9990" max="9991" width="18.85546875" style="24" customWidth="1"/>
    <col min="9992" max="9992" width="21.7109375" style="24" customWidth="1"/>
    <col min="9993" max="9993" width="16.140625" style="24" customWidth="1"/>
    <col min="9994" max="10240" width="8.85546875" style="24"/>
    <col min="10241" max="10241" width="25.85546875" style="24" customWidth="1"/>
    <col min="10242" max="10242" width="18.42578125" style="24" customWidth="1"/>
    <col min="10243" max="10243" width="19.5703125" style="24" customWidth="1"/>
    <col min="10244" max="10245" width="22.42578125" style="24" customWidth="1"/>
    <col min="10246" max="10247" width="18.85546875" style="24" customWidth="1"/>
    <col min="10248" max="10248" width="21.7109375" style="24" customWidth="1"/>
    <col min="10249" max="10249" width="16.140625" style="24" customWidth="1"/>
    <col min="10250" max="10496" width="8.85546875" style="24"/>
    <col min="10497" max="10497" width="25.85546875" style="24" customWidth="1"/>
    <col min="10498" max="10498" width="18.42578125" style="24" customWidth="1"/>
    <col min="10499" max="10499" width="19.5703125" style="24" customWidth="1"/>
    <col min="10500" max="10501" width="22.42578125" style="24" customWidth="1"/>
    <col min="10502" max="10503" width="18.85546875" style="24" customWidth="1"/>
    <col min="10504" max="10504" width="21.7109375" style="24" customWidth="1"/>
    <col min="10505" max="10505" width="16.140625" style="24" customWidth="1"/>
    <col min="10506" max="10752" width="8.85546875" style="24"/>
    <col min="10753" max="10753" width="25.85546875" style="24" customWidth="1"/>
    <col min="10754" max="10754" width="18.42578125" style="24" customWidth="1"/>
    <col min="10755" max="10755" width="19.5703125" style="24" customWidth="1"/>
    <col min="10756" max="10757" width="22.42578125" style="24" customWidth="1"/>
    <col min="10758" max="10759" width="18.85546875" style="24" customWidth="1"/>
    <col min="10760" max="10760" width="21.7109375" style="24" customWidth="1"/>
    <col min="10761" max="10761" width="16.140625" style="24" customWidth="1"/>
    <col min="10762" max="11008" width="8.85546875" style="24"/>
    <col min="11009" max="11009" width="25.85546875" style="24" customWidth="1"/>
    <col min="11010" max="11010" width="18.42578125" style="24" customWidth="1"/>
    <col min="11011" max="11011" width="19.5703125" style="24" customWidth="1"/>
    <col min="11012" max="11013" width="22.42578125" style="24" customWidth="1"/>
    <col min="11014" max="11015" width="18.85546875" style="24" customWidth="1"/>
    <col min="11016" max="11016" width="21.7109375" style="24" customWidth="1"/>
    <col min="11017" max="11017" width="16.140625" style="24" customWidth="1"/>
    <col min="11018" max="11264" width="8.85546875" style="24"/>
    <col min="11265" max="11265" width="25.85546875" style="24" customWidth="1"/>
    <col min="11266" max="11266" width="18.42578125" style="24" customWidth="1"/>
    <col min="11267" max="11267" width="19.5703125" style="24" customWidth="1"/>
    <col min="11268" max="11269" width="22.42578125" style="24" customWidth="1"/>
    <col min="11270" max="11271" width="18.85546875" style="24" customWidth="1"/>
    <col min="11272" max="11272" width="21.7109375" style="24" customWidth="1"/>
    <col min="11273" max="11273" width="16.140625" style="24" customWidth="1"/>
    <col min="11274" max="11520" width="8.85546875" style="24"/>
    <col min="11521" max="11521" width="25.85546875" style="24" customWidth="1"/>
    <col min="11522" max="11522" width="18.42578125" style="24" customWidth="1"/>
    <col min="11523" max="11523" width="19.5703125" style="24" customWidth="1"/>
    <col min="11524" max="11525" width="22.42578125" style="24" customWidth="1"/>
    <col min="11526" max="11527" width="18.85546875" style="24" customWidth="1"/>
    <col min="11528" max="11528" width="21.7109375" style="24" customWidth="1"/>
    <col min="11529" max="11529" width="16.140625" style="24" customWidth="1"/>
    <col min="11530" max="11776" width="8.85546875" style="24"/>
    <col min="11777" max="11777" width="25.85546875" style="24" customWidth="1"/>
    <col min="11778" max="11778" width="18.42578125" style="24" customWidth="1"/>
    <col min="11779" max="11779" width="19.5703125" style="24" customWidth="1"/>
    <col min="11780" max="11781" width="22.42578125" style="24" customWidth="1"/>
    <col min="11782" max="11783" width="18.85546875" style="24" customWidth="1"/>
    <col min="11784" max="11784" width="21.7109375" style="24" customWidth="1"/>
    <col min="11785" max="11785" width="16.140625" style="24" customWidth="1"/>
    <col min="11786" max="12032" width="8.85546875" style="24"/>
    <col min="12033" max="12033" width="25.85546875" style="24" customWidth="1"/>
    <col min="12034" max="12034" width="18.42578125" style="24" customWidth="1"/>
    <col min="12035" max="12035" width="19.5703125" style="24" customWidth="1"/>
    <col min="12036" max="12037" width="22.42578125" style="24" customWidth="1"/>
    <col min="12038" max="12039" width="18.85546875" style="24" customWidth="1"/>
    <col min="12040" max="12040" width="21.7109375" style="24" customWidth="1"/>
    <col min="12041" max="12041" width="16.140625" style="24" customWidth="1"/>
    <col min="12042" max="12288" width="8.85546875" style="24"/>
    <col min="12289" max="12289" width="25.85546875" style="24" customWidth="1"/>
    <col min="12290" max="12290" width="18.42578125" style="24" customWidth="1"/>
    <col min="12291" max="12291" width="19.5703125" style="24" customWidth="1"/>
    <col min="12292" max="12293" width="22.42578125" style="24" customWidth="1"/>
    <col min="12294" max="12295" width="18.85546875" style="24" customWidth="1"/>
    <col min="12296" max="12296" width="21.7109375" style="24" customWidth="1"/>
    <col min="12297" max="12297" width="16.140625" style="24" customWidth="1"/>
    <col min="12298" max="12544" width="8.85546875" style="24"/>
    <col min="12545" max="12545" width="25.85546875" style="24" customWidth="1"/>
    <col min="12546" max="12546" width="18.42578125" style="24" customWidth="1"/>
    <col min="12547" max="12547" width="19.5703125" style="24" customWidth="1"/>
    <col min="12548" max="12549" width="22.42578125" style="24" customWidth="1"/>
    <col min="12550" max="12551" width="18.85546875" style="24" customWidth="1"/>
    <col min="12552" max="12552" width="21.7109375" style="24" customWidth="1"/>
    <col min="12553" max="12553" width="16.140625" style="24" customWidth="1"/>
    <col min="12554" max="12800" width="8.85546875" style="24"/>
    <col min="12801" max="12801" width="25.85546875" style="24" customWidth="1"/>
    <col min="12802" max="12802" width="18.42578125" style="24" customWidth="1"/>
    <col min="12803" max="12803" width="19.5703125" style="24" customWidth="1"/>
    <col min="12804" max="12805" width="22.42578125" style="24" customWidth="1"/>
    <col min="12806" max="12807" width="18.85546875" style="24" customWidth="1"/>
    <col min="12808" max="12808" width="21.7109375" style="24" customWidth="1"/>
    <col min="12809" max="12809" width="16.140625" style="24" customWidth="1"/>
    <col min="12810" max="13056" width="8.85546875" style="24"/>
    <col min="13057" max="13057" width="25.85546875" style="24" customWidth="1"/>
    <col min="13058" max="13058" width="18.42578125" style="24" customWidth="1"/>
    <col min="13059" max="13059" width="19.5703125" style="24" customWidth="1"/>
    <col min="13060" max="13061" width="22.42578125" style="24" customWidth="1"/>
    <col min="13062" max="13063" width="18.85546875" style="24" customWidth="1"/>
    <col min="13064" max="13064" width="21.7109375" style="24" customWidth="1"/>
    <col min="13065" max="13065" width="16.140625" style="24" customWidth="1"/>
    <col min="13066" max="13312" width="8.85546875" style="24"/>
    <col min="13313" max="13313" width="25.85546875" style="24" customWidth="1"/>
    <col min="13314" max="13314" width="18.42578125" style="24" customWidth="1"/>
    <col min="13315" max="13315" width="19.5703125" style="24" customWidth="1"/>
    <col min="13316" max="13317" width="22.42578125" style="24" customWidth="1"/>
    <col min="13318" max="13319" width="18.85546875" style="24" customWidth="1"/>
    <col min="13320" max="13320" width="21.7109375" style="24" customWidth="1"/>
    <col min="13321" max="13321" width="16.140625" style="24" customWidth="1"/>
    <col min="13322" max="13568" width="8.85546875" style="24"/>
    <col min="13569" max="13569" width="25.85546875" style="24" customWidth="1"/>
    <col min="13570" max="13570" width="18.42578125" style="24" customWidth="1"/>
    <col min="13571" max="13571" width="19.5703125" style="24" customWidth="1"/>
    <col min="13572" max="13573" width="22.42578125" style="24" customWidth="1"/>
    <col min="13574" max="13575" width="18.85546875" style="24" customWidth="1"/>
    <col min="13576" max="13576" width="21.7109375" style="24" customWidth="1"/>
    <col min="13577" max="13577" width="16.140625" style="24" customWidth="1"/>
    <col min="13578" max="13824" width="8.85546875" style="24"/>
    <col min="13825" max="13825" width="25.85546875" style="24" customWidth="1"/>
    <col min="13826" max="13826" width="18.42578125" style="24" customWidth="1"/>
    <col min="13827" max="13827" width="19.5703125" style="24" customWidth="1"/>
    <col min="13828" max="13829" width="22.42578125" style="24" customWidth="1"/>
    <col min="13830" max="13831" width="18.85546875" style="24" customWidth="1"/>
    <col min="13832" max="13832" width="21.7109375" style="24" customWidth="1"/>
    <col min="13833" max="13833" width="16.140625" style="24" customWidth="1"/>
    <col min="13834" max="14080" width="8.85546875" style="24"/>
    <col min="14081" max="14081" width="25.85546875" style="24" customWidth="1"/>
    <col min="14082" max="14082" width="18.42578125" style="24" customWidth="1"/>
    <col min="14083" max="14083" width="19.5703125" style="24" customWidth="1"/>
    <col min="14084" max="14085" width="22.42578125" style="24" customWidth="1"/>
    <col min="14086" max="14087" width="18.85546875" style="24" customWidth="1"/>
    <col min="14088" max="14088" width="21.7109375" style="24" customWidth="1"/>
    <col min="14089" max="14089" width="16.140625" style="24" customWidth="1"/>
    <col min="14090" max="14336" width="8.85546875" style="24"/>
    <col min="14337" max="14337" width="25.85546875" style="24" customWidth="1"/>
    <col min="14338" max="14338" width="18.42578125" style="24" customWidth="1"/>
    <col min="14339" max="14339" width="19.5703125" style="24" customWidth="1"/>
    <col min="14340" max="14341" width="22.42578125" style="24" customWidth="1"/>
    <col min="14342" max="14343" width="18.85546875" style="24" customWidth="1"/>
    <col min="14344" max="14344" width="21.7109375" style="24" customWidth="1"/>
    <col min="14345" max="14345" width="16.140625" style="24" customWidth="1"/>
    <col min="14346" max="14592" width="8.85546875" style="24"/>
    <col min="14593" max="14593" width="25.85546875" style="24" customWidth="1"/>
    <col min="14594" max="14594" width="18.42578125" style="24" customWidth="1"/>
    <col min="14595" max="14595" width="19.5703125" style="24" customWidth="1"/>
    <col min="14596" max="14597" width="22.42578125" style="24" customWidth="1"/>
    <col min="14598" max="14599" width="18.85546875" style="24" customWidth="1"/>
    <col min="14600" max="14600" width="21.7109375" style="24" customWidth="1"/>
    <col min="14601" max="14601" width="16.140625" style="24" customWidth="1"/>
    <col min="14602" max="14848" width="8.85546875" style="24"/>
    <col min="14849" max="14849" width="25.85546875" style="24" customWidth="1"/>
    <col min="14850" max="14850" width="18.42578125" style="24" customWidth="1"/>
    <col min="14851" max="14851" width="19.5703125" style="24" customWidth="1"/>
    <col min="14852" max="14853" width="22.42578125" style="24" customWidth="1"/>
    <col min="14854" max="14855" width="18.85546875" style="24" customWidth="1"/>
    <col min="14856" max="14856" width="21.7109375" style="24" customWidth="1"/>
    <col min="14857" max="14857" width="16.140625" style="24" customWidth="1"/>
    <col min="14858" max="15104" width="8.85546875" style="24"/>
    <col min="15105" max="15105" width="25.85546875" style="24" customWidth="1"/>
    <col min="15106" max="15106" width="18.42578125" style="24" customWidth="1"/>
    <col min="15107" max="15107" width="19.5703125" style="24" customWidth="1"/>
    <col min="15108" max="15109" width="22.42578125" style="24" customWidth="1"/>
    <col min="15110" max="15111" width="18.85546875" style="24" customWidth="1"/>
    <col min="15112" max="15112" width="21.7109375" style="24" customWidth="1"/>
    <col min="15113" max="15113" width="16.140625" style="24" customWidth="1"/>
    <col min="15114" max="15360" width="8.85546875" style="24"/>
    <col min="15361" max="15361" width="25.85546875" style="24" customWidth="1"/>
    <col min="15362" max="15362" width="18.42578125" style="24" customWidth="1"/>
    <col min="15363" max="15363" width="19.5703125" style="24" customWidth="1"/>
    <col min="15364" max="15365" width="22.42578125" style="24" customWidth="1"/>
    <col min="15366" max="15367" width="18.85546875" style="24" customWidth="1"/>
    <col min="15368" max="15368" width="21.7109375" style="24" customWidth="1"/>
    <col min="15369" max="15369" width="16.140625" style="24" customWidth="1"/>
    <col min="15370" max="15616" width="8.85546875" style="24"/>
    <col min="15617" max="15617" width="25.85546875" style="24" customWidth="1"/>
    <col min="15618" max="15618" width="18.42578125" style="24" customWidth="1"/>
    <col min="15619" max="15619" width="19.5703125" style="24" customWidth="1"/>
    <col min="15620" max="15621" width="22.42578125" style="24" customWidth="1"/>
    <col min="15622" max="15623" width="18.85546875" style="24" customWidth="1"/>
    <col min="15624" max="15624" width="21.7109375" style="24" customWidth="1"/>
    <col min="15625" max="15625" width="16.140625" style="24" customWidth="1"/>
    <col min="15626" max="15872" width="8.85546875" style="24"/>
    <col min="15873" max="15873" width="25.85546875" style="24" customWidth="1"/>
    <col min="15874" max="15874" width="18.42578125" style="24" customWidth="1"/>
    <col min="15875" max="15875" width="19.5703125" style="24" customWidth="1"/>
    <col min="15876" max="15877" width="22.42578125" style="24" customWidth="1"/>
    <col min="15878" max="15879" width="18.85546875" style="24" customWidth="1"/>
    <col min="15880" max="15880" width="21.7109375" style="24" customWidth="1"/>
    <col min="15881" max="15881" width="16.140625" style="24" customWidth="1"/>
    <col min="15882" max="16128" width="8.85546875" style="24"/>
    <col min="16129" max="16129" width="25.85546875" style="24" customWidth="1"/>
    <col min="16130" max="16130" width="18.42578125" style="24" customWidth="1"/>
    <col min="16131" max="16131" width="19.5703125" style="24" customWidth="1"/>
    <col min="16132" max="16133" width="22.42578125" style="24" customWidth="1"/>
    <col min="16134" max="16135" width="18.85546875" style="24" customWidth="1"/>
    <col min="16136" max="16136" width="21.7109375" style="24" customWidth="1"/>
    <col min="16137" max="16137" width="16.140625" style="24" customWidth="1"/>
    <col min="16138" max="16384" width="8.85546875" style="24"/>
  </cols>
  <sheetData>
    <row r="1" spans="1:8" x14ac:dyDescent="0.25">
      <c r="A1" s="23"/>
    </row>
    <row r="2" spans="1:8" ht="15" x14ac:dyDescent="0.25">
      <c r="A2" s="25" t="s">
        <v>81</v>
      </c>
    </row>
    <row r="3" spans="1:8" ht="15" x14ac:dyDescent="0.25">
      <c r="A3" s="25" t="s">
        <v>0</v>
      </c>
    </row>
    <row r="4" spans="1:8" ht="15" x14ac:dyDescent="0.25">
      <c r="A4" s="26" t="s">
        <v>98</v>
      </c>
    </row>
    <row r="5" spans="1:8" ht="15" x14ac:dyDescent="0.25">
      <c r="A5" s="25" t="str">
        <f>'Resumen por partida'!A5</f>
        <v>(al 04 de julio de 2023)</v>
      </c>
    </row>
    <row r="6" spans="1:8" ht="15" x14ac:dyDescent="0.25">
      <c r="A6" s="27"/>
    </row>
    <row r="7" spans="1:8" s="30" customFormat="1" ht="15" x14ac:dyDescent="0.25">
      <c r="A7" s="28" t="s">
        <v>82</v>
      </c>
      <c r="B7" s="29" t="s">
        <v>83</v>
      </c>
      <c r="C7" s="29" t="s">
        <v>84</v>
      </c>
      <c r="D7" s="29" t="s">
        <v>85</v>
      </c>
      <c r="E7" s="29" t="s">
        <v>86</v>
      </c>
      <c r="F7" s="29" t="s">
        <v>87</v>
      </c>
      <c r="G7" s="29" t="s">
        <v>88</v>
      </c>
      <c r="H7" s="29" t="s">
        <v>89</v>
      </c>
    </row>
    <row r="8" spans="1:8" s="30" customFormat="1" ht="17.25" x14ac:dyDescent="0.25">
      <c r="A8" s="31" t="s">
        <v>106</v>
      </c>
      <c r="B8" s="32">
        <f>+B9/A37</f>
        <v>98829783.131462336</v>
      </c>
      <c r="C8" s="32">
        <f>+C9/A37</f>
        <v>98779775.011078283</v>
      </c>
      <c r="D8" s="32">
        <f>+D9/A37</f>
        <v>46890100.079338998</v>
      </c>
      <c r="E8" s="32">
        <f>+E9/A37</f>
        <v>13160160.966414329</v>
      </c>
      <c r="F8" s="32">
        <f>+F9/A37</f>
        <v>38729513.965324968</v>
      </c>
      <c r="G8" s="32">
        <f>+G9/A37</f>
        <v>37800567.769257754</v>
      </c>
      <c r="H8" s="33">
        <f>+D8/C8</f>
        <v>0.47469332739500786</v>
      </c>
    </row>
    <row r="9" spans="1:8" s="30" customFormat="1" ht="15" x14ac:dyDescent="0.25">
      <c r="A9" s="31" t="s">
        <v>99</v>
      </c>
      <c r="B9" s="34">
        <f t="shared" ref="B9:G9" si="0">SUM(B10:B31)</f>
        <v>53526210544</v>
      </c>
      <c r="C9" s="34">
        <f t="shared" si="0"/>
        <v>53499126146</v>
      </c>
      <c r="D9" s="34">
        <f t="shared" si="0"/>
        <v>25395678202.970001</v>
      </c>
      <c r="E9" s="34">
        <f t="shared" si="0"/>
        <v>7127543179.4100008</v>
      </c>
      <c r="F9" s="34">
        <f t="shared" si="0"/>
        <v>20975904763.620003</v>
      </c>
      <c r="G9" s="34">
        <f t="shared" si="0"/>
        <v>20472787503.830002</v>
      </c>
      <c r="H9" s="33">
        <f>+D9/C9</f>
        <v>0.4746933273950078</v>
      </c>
    </row>
    <row r="10" spans="1:8" s="37" customFormat="1" ht="15" x14ac:dyDescent="0.25">
      <c r="A10" s="35" t="s">
        <v>3</v>
      </c>
      <c r="B10" s="12">
        <v>13785523749</v>
      </c>
      <c r="C10" s="12">
        <v>13785523749</v>
      </c>
      <c r="D10" s="12">
        <v>6783133068.9399996</v>
      </c>
      <c r="E10" s="12">
        <v>0</v>
      </c>
      <c r="F10" s="12">
        <v>7002390680.0600004</v>
      </c>
      <c r="G10" s="12">
        <v>7002390680.0600004</v>
      </c>
      <c r="H10" s="36">
        <f>+D10/C10</f>
        <v>0.49204754149671298</v>
      </c>
    </row>
    <row r="11" spans="1:8" ht="15" x14ac:dyDescent="0.25">
      <c r="A11" s="35" t="s">
        <v>4</v>
      </c>
      <c r="B11" s="12">
        <v>951170933</v>
      </c>
      <c r="C11" s="12">
        <v>951170933</v>
      </c>
      <c r="D11" s="12">
        <v>538861767.63999999</v>
      </c>
      <c r="E11" s="12">
        <v>0</v>
      </c>
      <c r="F11" s="12">
        <v>412309165.36000001</v>
      </c>
      <c r="G11" s="12">
        <v>412309165.36000001</v>
      </c>
      <c r="H11" s="36">
        <f t="shared" ref="H11:H31" si="1">+D11/C11</f>
        <v>0.56652463710221468</v>
      </c>
    </row>
    <row r="12" spans="1:8" s="37" customFormat="1" ht="15" x14ac:dyDescent="0.25">
      <c r="A12" s="35" t="s">
        <v>5</v>
      </c>
      <c r="B12" s="12">
        <v>591465782</v>
      </c>
      <c r="C12" s="12">
        <v>591465782</v>
      </c>
      <c r="D12" s="12">
        <v>279675396.01999998</v>
      </c>
      <c r="E12" s="12">
        <v>0</v>
      </c>
      <c r="F12" s="12">
        <v>311790385.98000002</v>
      </c>
      <c r="G12" s="12">
        <v>311790385.98000002</v>
      </c>
      <c r="H12" s="36">
        <f t="shared" si="1"/>
        <v>0.47285135426481861</v>
      </c>
    </row>
    <row r="13" spans="1:8" s="37" customFormat="1" ht="15" x14ac:dyDescent="0.25">
      <c r="A13" s="35" t="s">
        <v>6</v>
      </c>
      <c r="B13" s="12">
        <v>103333949</v>
      </c>
      <c r="C13" s="12">
        <v>103333949</v>
      </c>
      <c r="D13" s="12">
        <v>42130249.770000003</v>
      </c>
      <c r="E13" s="12">
        <v>0</v>
      </c>
      <c r="F13" s="12">
        <v>61203699.229999997</v>
      </c>
      <c r="G13" s="12">
        <v>61203699.229999997</v>
      </c>
      <c r="H13" s="36">
        <f t="shared" si="1"/>
        <v>0.40770966538789688</v>
      </c>
    </row>
    <row r="14" spans="1:8" s="37" customFormat="1" ht="15" x14ac:dyDescent="0.25">
      <c r="A14" s="35" t="s">
        <v>7</v>
      </c>
      <c r="B14" s="12">
        <v>4596772608</v>
      </c>
      <c r="C14" s="12">
        <v>4596772608</v>
      </c>
      <c r="D14" s="12">
        <v>2081644971.1199999</v>
      </c>
      <c r="E14" s="12">
        <v>0</v>
      </c>
      <c r="F14" s="12">
        <v>2515127636.8800001</v>
      </c>
      <c r="G14" s="12">
        <v>2402098452.8800001</v>
      </c>
      <c r="H14" s="36">
        <f t="shared" si="1"/>
        <v>0.45284923763625068</v>
      </c>
    </row>
    <row r="15" spans="1:8" s="37" customFormat="1" ht="15" x14ac:dyDescent="0.25">
      <c r="A15" s="35" t="s">
        <v>8</v>
      </c>
      <c r="B15" s="12">
        <v>6545544082</v>
      </c>
      <c r="C15" s="12">
        <v>6529544082</v>
      </c>
      <c r="D15" s="12">
        <v>3133304489.9699998</v>
      </c>
      <c r="E15" s="12">
        <v>0</v>
      </c>
      <c r="F15" s="12">
        <v>3396239592.0300002</v>
      </c>
      <c r="G15" s="12">
        <v>3296239592.0300002</v>
      </c>
      <c r="H15" s="36">
        <f t="shared" si="1"/>
        <v>0.47986573803944182</v>
      </c>
    </row>
    <row r="16" spans="1:8" s="37" customFormat="1" ht="15" x14ac:dyDescent="0.25">
      <c r="A16" s="35" t="s">
        <v>9</v>
      </c>
      <c r="B16" s="12">
        <v>3061118500</v>
      </c>
      <c r="C16" s="12">
        <v>3061118500</v>
      </c>
      <c r="D16" s="12">
        <v>7548465.8799999999</v>
      </c>
      <c r="E16" s="12">
        <v>0</v>
      </c>
      <c r="F16" s="12">
        <v>3053570034.1199999</v>
      </c>
      <c r="G16" s="12">
        <v>3053570034.1199999</v>
      </c>
      <c r="H16" s="36">
        <f t="shared" si="1"/>
        <v>2.4659175657525184E-3</v>
      </c>
    </row>
    <row r="17" spans="1:9" s="37" customFormat="1" ht="15" x14ac:dyDescent="0.25">
      <c r="A17" s="35" t="s">
        <v>10</v>
      </c>
      <c r="B17" s="12">
        <v>2771283324</v>
      </c>
      <c r="C17" s="12">
        <v>2787283324</v>
      </c>
      <c r="D17" s="12">
        <v>2761202055.7800002</v>
      </c>
      <c r="E17" s="12">
        <v>0</v>
      </c>
      <c r="F17" s="12">
        <v>26081268.219999999</v>
      </c>
      <c r="G17" s="12">
        <v>26081268.219999999</v>
      </c>
      <c r="H17" s="36">
        <f t="shared" si="1"/>
        <v>0.99064276387139183</v>
      </c>
    </row>
    <row r="18" spans="1:9" s="37" customFormat="1" ht="15" x14ac:dyDescent="0.25">
      <c r="A18" s="35" t="s">
        <v>11</v>
      </c>
      <c r="B18" s="12">
        <v>7388327574</v>
      </c>
      <c r="C18" s="12">
        <v>7388327574</v>
      </c>
      <c r="D18" s="12">
        <v>3622419212.9099998</v>
      </c>
      <c r="E18" s="12">
        <v>0</v>
      </c>
      <c r="F18" s="12">
        <v>3765908361.0900002</v>
      </c>
      <c r="G18" s="12">
        <v>3765908361.0900002</v>
      </c>
      <c r="H18" s="36">
        <f t="shared" si="1"/>
        <v>0.49028947033392589</v>
      </c>
    </row>
    <row r="19" spans="1:9" s="37" customFormat="1" ht="30" x14ac:dyDescent="0.25">
      <c r="A19" s="35" t="s">
        <v>12</v>
      </c>
      <c r="B19" s="12">
        <v>3397841535</v>
      </c>
      <c r="C19" s="12">
        <v>3397841535</v>
      </c>
      <c r="D19" s="12">
        <v>1548293504.6300001</v>
      </c>
      <c r="E19" s="12">
        <v>1824548030.3699999</v>
      </c>
      <c r="F19" s="12">
        <v>25000000</v>
      </c>
      <c r="G19" s="12">
        <v>0</v>
      </c>
      <c r="H19" s="36">
        <f t="shared" si="1"/>
        <v>0.45566972111016946</v>
      </c>
    </row>
    <row r="20" spans="1:9" s="37" customFormat="1" ht="30" x14ac:dyDescent="0.25">
      <c r="A20" s="35" t="s">
        <v>13</v>
      </c>
      <c r="B20" s="12">
        <v>183667110</v>
      </c>
      <c r="C20" s="12">
        <v>183667110</v>
      </c>
      <c r="D20" s="12">
        <v>83691540.819999993</v>
      </c>
      <c r="E20" s="12">
        <v>99975569.180000007</v>
      </c>
      <c r="F20" s="12">
        <v>0</v>
      </c>
      <c r="G20" s="12">
        <v>0</v>
      </c>
      <c r="H20" s="36">
        <f t="shared" si="1"/>
        <v>0.45566972126909383</v>
      </c>
    </row>
    <row r="21" spans="1:9" s="37" customFormat="1" ht="30" x14ac:dyDescent="0.25">
      <c r="A21" s="35" t="s">
        <v>14</v>
      </c>
      <c r="B21" s="12">
        <v>1102002660</v>
      </c>
      <c r="C21" s="12">
        <v>1102002660</v>
      </c>
      <c r="D21" s="12">
        <v>502149244.74000001</v>
      </c>
      <c r="E21" s="12">
        <v>599853415.25999999</v>
      </c>
      <c r="F21" s="12">
        <v>0</v>
      </c>
      <c r="G21" s="12">
        <v>0</v>
      </c>
      <c r="H21" s="36">
        <f t="shared" si="1"/>
        <v>0.45566972110575488</v>
      </c>
    </row>
    <row r="22" spans="1:9" s="37" customFormat="1" ht="15" x14ac:dyDescent="0.25">
      <c r="A22" s="35" t="s">
        <v>15</v>
      </c>
      <c r="B22" s="12">
        <v>551001330</v>
      </c>
      <c r="C22" s="12">
        <v>551001330</v>
      </c>
      <c r="D22" s="12">
        <v>251074622.38999999</v>
      </c>
      <c r="E22" s="12">
        <v>299926707.61000001</v>
      </c>
      <c r="F22" s="12">
        <v>0</v>
      </c>
      <c r="G22" s="12">
        <v>0</v>
      </c>
      <c r="H22" s="36">
        <f t="shared" si="1"/>
        <v>0.4556697211420524</v>
      </c>
    </row>
    <row r="23" spans="1:9" s="37" customFormat="1" ht="30" x14ac:dyDescent="0.25">
      <c r="A23" s="35" t="s">
        <v>16</v>
      </c>
      <c r="B23" s="12">
        <v>5274919399</v>
      </c>
      <c r="C23" s="12">
        <v>5274919399</v>
      </c>
      <c r="D23" s="12">
        <v>2636207353.1300001</v>
      </c>
      <c r="E23" s="12">
        <v>2628712045.8699999</v>
      </c>
      <c r="F23" s="12">
        <v>10000000</v>
      </c>
      <c r="G23" s="12">
        <v>0</v>
      </c>
      <c r="H23" s="36">
        <f t="shared" si="1"/>
        <v>0.49976258473821661</v>
      </c>
    </row>
    <row r="24" spans="1:9" s="37" customFormat="1" ht="30" x14ac:dyDescent="0.25">
      <c r="A24" s="35" t="s">
        <v>17</v>
      </c>
      <c r="B24" s="12">
        <v>530077006</v>
      </c>
      <c r="C24" s="12">
        <v>530077006</v>
      </c>
      <c r="D24" s="12">
        <v>278357519.58999997</v>
      </c>
      <c r="E24" s="12">
        <v>251719486.41</v>
      </c>
      <c r="F24" s="12">
        <v>0</v>
      </c>
      <c r="G24" s="12">
        <v>0</v>
      </c>
      <c r="H24" s="36">
        <f t="shared" si="1"/>
        <v>0.52512656923284839</v>
      </c>
    </row>
    <row r="25" spans="1:9" s="37" customFormat="1" ht="15" x14ac:dyDescent="0.25">
      <c r="A25" s="35" t="s">
        <v>18</v>
      </c>
      <c r="B25" s="12">
        <v>1677492350</v>
      </c>
      <c r="C25" s="12">
        <v>1650407952</v>
      </c>
      <c r="D25" s="12">
        <v>613382964.97000003</v>
      </c>
      <c r="E25" s="12">
        <v>949138012.63</v>
      </c>
      <c r="F25" s="12">
        <v>87886974.400000006</v>
      </c>
      <c r="G25" s="12">
        <v>77474466.400000006</v>
      </c>
      <c r="H25" s="36">
        <f t="shared" si="1"/>
        <v>0.37165536207377653</v>
      </c>
    </row>
    <row r="26" spans="1:9" s="37" customFormat="1" ht="15" x14ac:dyDescent="0.25">
      <c r="A26" s="35" t="s">
        <v>19</v>
      </c>
      <c r="B26" s="12">
        <v>413408100</v>
      </c>
      <c r="C26" s="12">
        <v>413408100</v>
      </c>
      <c r="D26" s="12">
        <v>63170091.119999997</v>
      </c>
      <c r="E26" s="12">
        <v>157405525.68000001</v>
      </c>
      <c r="F26" s="12">
        <v>192832483.19999999</v>
      </c>
      <c r="G26" s="12">
        <v>15070686.199999999</v>
      </c>
      <c r="H26" s="36">
        <f t="shared" si="1"/>
        <v>0.15280322548106823</v>
      </c>
    </row>
    <row r="27" spans="1:9" s="37" customFormat="1" ht="15" x14ac:dyDescent="0.25">
      <c r="A27" s="35" t="s">
        <v>20</v>
      </c>
      <c r="B27" s="12">
        <v>116463820</v>
      </c>
      <c r="C27" s="12">
        <v>116463820</v>
      </c>
      <c r="D27" s="12">
        <v>38766482.25</v>
      </c>
      <c r="E27" s="12">
        <v>77697337.75</v>
      </c>
      <c r="F27" s="12">
        <v>0</v>
      </c>
      <c r="G27" s="12">
        <v>0</v>
      </c>
      <c r="H27" s="36">
        <f t="shared" si="1"/>
        <v>0.33286287750135624</v>
      </c>
    </row>
    <row r="28" spans="1:9" s="37" customFormat="1" ht="15" x14ac:dyDescent="0.25">
      <c r="A28" s="35" t="s">
        <v>21</v>
      </c>
      <c r="B28" s="12">
        <v>253854971</v>
      </c>
      <c r="C28" s="12">
        <v>253854971</v>
      </c>
      <c r="D28" s="12">
        <v>74355842.980000004</v>
      </c>
      <c r="E28" s="12">
        <v>179499128.02000001</v>
      </c>
      <c r="F28" s="12">
        <v>0</v>
      </c>
      <c r="G28" s="12">
        <v>0</v>
      </c>
      <c r="H28" s="36">
        <f t="shared" si="1"/>
        <v>0.29290678329872061</v>
      </c>
    </row>
    <row r="29" spans="1:9" s="37" customFormat="1" ht="15" x14ac:dyDescent="0.25">
      <c r="A29" s="35" t="s">
        <v>22</v>
      </c>
      <c r="B29" s="12">
        <v>2312159</v>
      </c>
      <c r="C29" s="12">
        <v>2312159</v>
      </c>
      <c r="D29" s="12">
        <v>1376641.61</v>
      </c>
      <c r="E29" s="12">
        <v>820019.34</v>
      </c>
      <c r="F29" s="12">
        <v>115498.05</v>
      </c>
      <c r="G29" s="12">
        <v>115498.05</v>
      </c>
      <c r="H29" s="36">
        <f t="shared" si="1"/>
        <v>0.59539227622321822</v>
      </c>
    </row>
    <row r="30" spans="1:9" s="37" customFormat="1" ht="15" x14ac:dyDescent="0.25">
      <c r="A30" s="35" t="s">
        <v>23</v>
      </c>
      <c r="B30" s="12">
        <v>228595496</v>
      </c>
      <c r="C30" s="12">
        <v>228595496</v>
      </c>
      <c r="D30" s="12">
        <v>54932716.710000001</v>
      </c>
      <c r="E30" s="12">
        <v>58223539.289999999</v>
      </c>
      <c r="F30" s="12">
        <v>115439240</v>
      </c>
      <c r="G30" s="12">
        <v>48525469.210000001</v>
      </c>
      <c r="H30" s="36">
        <f t="shared" si="1"/>
        <v>0.24030533265624796</v>
      </c>
    </row>
    <row r="31" spans="1:9" s="37" customFormat="1" ht="15" x14ac:dyDescent="0.25">
      <c r="A31" s="35" t="s">
        <v>24</v>
      </c>
      <c r="B31" s="12">
        <v>34107</v>
      </c>
      <c r="C31" s="12">
        <v>34107</v>
      </c>
      <c r="D31" s="12">
        <v>0</v>
      </c>
      <c r="E31" s="12">
        <v>24362</v>
      </c>
      <c r="F31" s="12">
        <v>9745</v>
      </c>
      <c r="G31" s="12">
        <v>9745</v>
      </c>
      <c r="H31" s="36">
        <f t="shared" si="1"/>
        <v>0</v>
      </c>
    </row>
    <row r="32" spans="1:9" s="37" customFormat="1" x14ac:dyDescent="0.25">
      <c r="A32" s="48" t="str">
        <f>'Resumen por partida'!A15:H15</f>
        <v>Fuente: Liquidación presupuestaria, Sistema SIGA PJ al 04 de julioo de 2023.</v>
      </c>
      <c r="B32" s="48"/>
      <c r="C32" s="48"/>
      <c r="D32" s="48"/>
      <c r="E32" s="48"/>
      <c r="F32" s="48"/>
      <c r="G32" s="48"/>
      <c r="H32" s="48"/>
      <c r="I32" s="38"/>
    </row>
    <row r="33" spans="1:10" x14ac:dyDescent="0.25">
      <c r="A33" s="51" t="str">
        <f>'Resumen por partida'!A16:H16</f>
        <v>¹Según Ley de Presupuesto Nacional 2023</v>
      </c>
      <c r="B33" s="51"/>
      <c r="C33" s="51"/>
      <c r="D33" s="51"/>
      <c r="E33" s="51"/>
      <c r="F33" s="51"/>
      <c r="G33" s="51"/>
      <c r="H33" s="51"/>
    </row>
    <row r="34" spans="1:10" ht="12.75" customHeight="1" x14ac:dyDescent="0.25">
      <c r="A34" s="51" t="str">
        <f>'Resumen por partida'!A17:H17</f>
        <v>²Presupuesto que contiene las modificaciones presupuestarias internas y externas realizadas durante la ejecución al 04 de julio de 2023.</v>
      </c>
      <c r="B34" s="51"/>
      <c r="C34" s="51"/>
      <c r="D34" s="51"/>
      <c r="E34" s="51"/>
      <c r="F34" s="51"/>
      <c r="G34" s="51"/>
      <c r="H34" s="51"/>
    </row>
    <row r="35" spans="1:10" s="37" customFormat="1" ht="12.75" customHeight="1" x14ac:dyDescent="0.25">
      <c r="A35" s="51" t="str">
        <f>'Resumen por partida'!A18:H18</f>
        <v xml:space="preserve">³Se visualizan los rubros que estan ligados a un procedimiento de compra y a un documento reservado para un gasto no previsible. </v>
      </c>
      <c r="B35" s="51"/>
      <c r="C35" s="51"/>
      <c r="D35" s="51"/>
      <c r="E35" s="51"/>
      <c r="F35" s="51"/>
      <c r="G35" s="51"/>
      <c r="H35" s="51"/>
      <c r="I35" s="24"/>
      <c r="J35" s="24"/>
    </row>
    <row r="36" spans="1:10" ht="12.75" customHeight="1" x14ac:dyDescent="0.25">
      <c r="A36" s="51" t="str">
        <f>'Resumen por partida'!A19:H19</f>
        <v xml:space="preserve">⁴Tipo de cambio Banco Central de  Costa Rica  al 04 de julio de 2023 (1$ = ¢549,25). </v>
      </c>
      <c r="B36" s="51"/>
      <c r="C36" s="51"/>
      <c r="D36" s="51"/>
      <c r="E36" s="51"/>
      <c r="F36" s="51"/>
      <c r="G36" s="51"/>
      <c r="H36" s="51"/>
    </row>
    <row r="37" spans="1:10" ht="15" x14ac:dyDescent="0.25">
      <c r="A37" s="39">
        <v>541.6</v>
      </c>
      <c r="B37" s="40"/>
      <c r="C37" s="40"/>
      <c r="D37" s="40"/>
      <c r="E37" s="40"/>
      <c r="F37" s="40"/>
      <c r="G37" s="40"/>
      <c r="H37" s="40"/>
    </row>
    <row r="38" spans="1:10" ht="15" x14ac:dyDescent="0.25">
      <c r="A38" s="40"/>
      <c r="B38" s="40"/>
      <c r="C38" s="40"/>
      <c r="D38" s="40"/>
      <c r="E38" s="40"/>
      <c r="F38" s="40"/>
      <c r="G38" s="40"/>
      <c r="H38" s="40"/>
    </row>
    <row r="39" spans="1:10" ht="15" x14ac:dyDescent="0.25">
      <c r="A39" s="40"/>
      <c r="B39" s="40"/>
      <c r="C39" s="40"/>
      <c r="D39" s="40"/>
      <c r="E39" s="40"/>
      <c r="F39" s="40"/>
      <c r="G39" s="40"/>
      <c r="H39" s="40"/>
    </row>
    <row r="40" spans="1:10" x14ac:dyDescent="0.25">
      <c r="A40" s="41"/>
      <c r="B40" s="41"/>
      <c r="C40" s="41"/>
      <c r="D40" s="41"/>
      <c r="E40" s="41"/>
      <c r="F40" s="41"/>
      <c r="G40" s="41"/>
      <c r="H40" s="41"/>
    </row>
    <row r="41" spans="1:10" x14ac:dyDescent="0.25">
      <c r="A41" s="42"/>
      <c r="B41" s="41"/>
      <c r="C41" s="41"/>
      <c r="D41" s="41"/>
      <c r="E41" s="41"/>
      <c r="F41" s="41"/>
      <c r="G41" s="41"/>
      <c r="H41" s="41"/>
    </row>
    <row r="42" spans="1:10" ht="15" x14ac:dyDescent="0.25">
      <c r="A42" s="25" t="s">
        <v>81</v>
      </c>
      <c r="B42" s="41"/>
      <c r="C42" s="41"/>
      <c r="D42" s="41"/>
      <c r="E42" s="41"/>
      <c r="F42" s="41"/>
      <c r="G42" s="41"/>
      <c r="H42" s="41"/>
    </row>
    <row r="43" spans="1:10" ht="15" x14ac:dyDescent="0.25">
      <c r="A43" s="25" t="s">
        <v>100</v>
      </c>
      <c r="B43" s="41"/>
      <c r="C43" s="41"/>
      <c r="D43" s="41"/>
      <c r="E43" s="41"/>
      <c r="F43" s="41"/>
      <c r="G43" s="41"/>
      <c r="H43" s="41"/>
    </row>
    <row r="44" spans="1:10" ht="15" x14ac:dyDescent="0.25">
      <c r="A44" s="26" t="s">
        <v>101</v>
      </c>
      <c r="B44" s="41"/>
      <c r="C44" s="41"/>
      <c r="D44" s="41"/>
      <c r="E44" s="41"/>
      <c r="F44" s="41"/>
      <c r="G44" s="41"/>
      <c r="H44" s="41"/>
    </row>
    <row r="45" spans="1:10" ht="15" x14ac:dyDescent="0.25">
      <c r="A45" s="25" t="str">
        <f>'Resumen por partida'!A5</f>
        <v>(al 04 de julio de 2023)</v>
      </c>
    </row>
    <row r="46" spans="1:10" ht="15" x14ac:dyDescent="0.25">
      <c r="A46" s="26"/>
    </row>
    <row r="47" spans="1:10" s="30" customFormat="1" ht="15" x14ac:dyDescent="0.25">
      <c r="A47" s="28" t="s">
        <v>82</v>
      </c>
      <c r="B47" s="29" t="s">
        <v>83</v>
      </c>
      <c r="C47" s="29" t="s">
        <v>84</v>
      </c>
      <c r="D47" s="29" t="s">
        <v>85</v>
      </c>
      <c r="E47" s="29" t="s">
        <v>86</v>
      </c>
      <c r="F47" s="29" t="s">
        <v>87</v>
      </c>
      <c r="G47" s="29" t="s">
        <v>88</v>
      </c>
      <c r="H47" s="29" t="s">
        <v>89</v>
      </c>
    </row>
    <row r="48" spans="1:10" s="30" customFormat="1" ht="15" x14ac:dyDescent="0.25">
      <c r="A48" s="31" t="s">
        <v>96</v>
      </c>
      <c r="B48" s="32">
        <f>+B49/A37</f>
        <v>1771388.0649926143</v>
      </c>
      <c r="C48" s="32">
        <f>+C49/A37</f>
        <v>1821211.547267356</v>
      </c>
      <c r="D48" s="32">
        <f>+D49/A37</f>
        <v>487100.02322747413</v>
      </c>
      <c r="E48" s="32">
        <f>+E49/A37</f>
        <v>667232.94883677992</v>
      </c>
      <c r="F48" s="32">
        <f>+F49/A37</f>
        <v>666878.57520310185</v>
      </c>
      <c r="G48" s="32">
        <f>+G49/A37</f>
        <v>549921.37413220084</v>
      </c>
      <c r="H48" s="33">
        <f>+D48/C48</f>
        <v>0.26745933165114472</v>
      </c>
    </row>
    <row r="49" spans="1:9" s="30" customFormat="1" ht="15" x14ac:dyDescent="0.25">
      <c r="A49" s="31" t="s">
        <v>99</v>
      </c>
      <c r="B49" s="34">
        <f>SUM(B50:B90)</f>
        <v>959383776</v>
      </c>
      <c r="C49" s="34">
        <f t="shared" ref="C49:G49" si="2">SUM(C50:C90)</f>
        <v>986368174</v>
      </c>
      <c r="D49" s="34">
        <f t="shared" si="2"/>
        <v>263813372.58000001</v>
      </c>
      <c r="E49" s="34">
        <f>SUM(E50:E90)</f>
        <v>361373365.09000003</v>
      </c>
      <c r="F49" s="34">
        <f t="shared" si="2"/>
        <v>361181436.32999998</v>
      </c>
      <c r="G49" s="34">
        <f t="shared" si="2"/>
        <v>297837416.22999996</v>
      </c>
      <c r="H49" s="33">
        <f>+D49/C49</f>
        <v>0.26745933165114472</v>
      </c>
    </row>
    <row r="50" spans="1:9" s="37" customFormat="1" ht="15" x14ac:dyDescent="0.25">
      <c r="A50" s="35" t="s">
        <v>25</v>
      </c>
      <c r="B50" s="12">
        <v>25721938</v>
      </c>
      <c r="C50" s="12">
        <v>27866302</v>
      </c>
      <c r="D50" s="12">
        <v>8278963.46</v>
      </c>
      <c r="E50" s="12">
        <v>14326698.93</v>
      </c>
      <c r="F50" s="12">
        <v>5260639.6100000003</v>
      </c>
      <c r="G50" s="12">
        <v>4866053.4400000004</v>
      </c>
      <c r="H50" s="43">
        <f>+D50/C50</f>
        <v>0.2970958780250067</v>
      </c>
      <c r="I50" s="44"/>
    </row>
    <row r="51" spans="1:9" s="37" customFormat="1" ht="15" x14ac:dyDescent="0.25">
      <c r="A51" s="35" t="s">
        <v>26</v>
      </c>
      <c r="B51" s="12">
        <v>4714912</v>
      </c>
      <c r="C51" s="12">
        <v>2847260</v>
      </c>
      <c r="D51" s="12">
        <v>386581.55</v>
      </c>
      <c r="E51" s="12">
        <v>299683.45</v>
      </c>
      <c r="F51" s="12">
        <v>2160995</v>
      </c>
      <c r="G51" s="12">
        <v>2160995</v>
      </c>
      <c r="H51" s="43">
        <f t="shared" ref="H51:H91" si="3">+D51/C51</f>
        <v>0.13577318193631771</v>
      </c>
      <c r="I51" s="44"/>
    </row>
    <row r="52" spans="1:9" s="37" customFormat="1" ht="15" x14ac:dyDescent="0.25">
      <c r="A52" s="35" t="s">
        <v>27</v>
      </c>
      <c r="B52" s="12">
        <v>1408510</v>
      </c>
      <c r="C52" s="12">
        <v>1226703</v>
      </c>
      <c r="D52" s="12">
        <v>332936.59999999998</v>
      </c>
      <c r="E52" s="12">
        <v>782766.4</v>
      </c>
      <c r="F52" s="12">
        <v>111000</v>
      </c>
      <c r="G52" s="12">
        <v>111000</v>
      </c>
      <c r="H52" s="43">
        <f t="shared" si="3"/>
        <v>0.27140766754462975</v>
      </c>
      <c r="I52" s="44"/>
    </row>
    <row r="53" spans="1:9" s="37" customFormat="1" ht="15" x14ac:dyDescent="0.25">
      <c r="A53" s="35" t="s">
        <v>28</v>
      </c>
      <c r="B53" s="12">
        <v>2000000</v>
      </c>
      <c r="C53" s="12">
        <v>1500000</v>
      </c>
      <c r="D53" s="12">
        <v>0</v>
      </c>
      <c r="E53" s="12">
        <v>1500000</v>
      </c>
      <c r="F53" s="12">
        <v>0</v>
      </c>
      <c r="G53" s="12">
        <v>0</v>
      </c>
      <c r="H53" s="43">
        <f t="shared" si="3"/>
        <v>0</v>
      </c>
      <c r="I53" s="44"/>
    </row>
    <row r="54" spans="1:9" s="37" customFormat="1" ht="15" x14ac:dyDescent="0.25">
      <c r="A54" s="35" t="s">
        <v>29</v>
      </c>
      <c r="B54" s="12">
        <v>500000</v>
      </c>
      <c r="C54" s="12">
        <v>300000</v>
      </c>
      <c r="D54" s="12">
        <v>0</v>
      </c>
      <c r="E54" s="12">
        <v>300000</v>
      </c>
      <c r="F54" s="12">
        <v>0</v>
      </c>
      <c r="G54" s="12">
        <v>0</v>
      </c>
      <c r="H54" s="43">
        <f t="shared" si="3"/>
        <v>0</v>
      </c>
      <c r="I54" s="44"/>
    </row>
    <row r="55" spans="1:9" s="37" customFormat="1" ht="15" x14ac:dyDescent="0.25">
      <c r="A55" s="35" t="s">
        <v>30</v>
      </c>
      <c r="B55" s="12">
        <v>325821188</v>
      </c>
      <c r="C55" s="12">
        <v>335984711</v>
      </c>
      <c r="D55" s="12">
        <v>95835851.200000003</v>
      </c>
      <c r="E55" s="12">
        <v>184504352.76000002</v>
      </c>
      <c r="F55" s="12">
        <v>55644507.040000007</v>
      </c>
      <c r="G55" s="12">
        <v>55468227.040000007</v>
      </c>
      <c r="H55" s="43">
        <f t="shared" si="3"/>
        <v>0.2852387268300432</v>
      </c>
      <c r="I55" s="44"/>
    </row>
    <row r="56" spans="1:9" s="37" customFormat="1" ht="15" x14ac:dyDescent="0.25">
      <c r="A56" s="35" t="s">
        <v>31</v>
      </c>
      <c r="B56" s="12">
        <v>146228723</v>
      </c>
      <c r="C56" s="12">
        <v>147544572</v>
      </c>
      <c r="D56" s="12">
        <v>33935425.669999994</v>
      </c>
      <c r="E56" s="12">
        <v>59636492.009999998</v>
      </c>
      <c r="F56" s="12">
        <v>53972654.319999993</v>
      </c>
      <c r="G56" s="12">
        <v>53902654.319999993</v>
      </c>
      <c r="H56" s="43">
        <f t="shared" si="3"/>
        <v>0.23000118005018846</v>
      </c>
      <c r="I56" s="44"/>
    </row>
    <row r="57" spans="1:9" s="37" customFormat="1" ht="15" x14ac:dyDescent="0.25">
      <c r="A57" s="35" t="s">
        <v>32</v>
      </c>
      <c r="B57" s="12">
        <v>7692626</v>
      </c>
      <c r="C57" s="12">
        <v>8148384</v>
      </c>
      <c r="D57" s="12">
        <v>3880923.5700000003</v>
      </c>
      <c r="E57" s="12">
        <v>3170108.43</v>
      </c>
      <c r="F57" s="12">
        <v>1097352</v>
      </c>
      <c r="G57" s="12">
        <v>1097352</v>
      </c>
      <c r="H57" s="43">
        <f t="shared" si="3"/>
        <v>0.47628137922807767</v>
      </c>
      <c r="I57" s="44"/>
    </row>
    <row r="58" spans="1:9" s="37" customFormat="1" ht="15" x14ac:dyDescent="0.25">
      <c r="A58" s="35" t="s">
        <v>33</v>
      </c>
      <c r="B58" s="12">
        <v>60262815</v>
      </c>
      <c r="C58" s="12">
        <v>52610716</v>
      </c>
      <c r="D58" s="12">
        <v>14967291.740000002</v>
      </c>
      <c r="E58" s="12">
        <v>14066398.579999998</v>
      </c>
      <c r="F58" s="12">
        <v>23577025.68</v>
      </c>
      <c r="G58" s="12">
        <v>23577025.68</v>
      </c>
      <c r="H58" s="43">
        <f t="shared" si="3"/>
        <v>0.28449131427901497</v>
      </c>
      <c r="I58" s="44"/>
    </row>
    <row r="59" spans="1:9" s="37" customFormat="1" ht="15" x14ac:dyDescent="0.25">
      <c r="A59" s="35" t="s">
        <v>34</v>
      </c>
      <c r="B59" s="12">
        <v>5150000</v>
      </c>
      <c r="C59" s="12">
        <v>5150000</v>
      </c>
      <c r="D59" s="12">
        <v>0</v>
      </c>
      <c r="E59" s="12">
        <v>0</v>
      </c>
      <c r="F59" s="12">
        <v>5150000</v>
      </c>
      <c r="G59" s="12">
        <v>4038700</v>
      </c>
      <c r="H59" s="43">
        <f t="shared" si="3"/>
        <v>0</v>
      </c>
      <c r="I59" s="44"/>
    </row>
    <row r="60" spans="1:9" s="37" customFormat="1" ht="15" x14ac:dyDescent="0.25">
      <c r="A60" s="35" t="s">
        <v>35</v>
      </c>
      <c r="B60" s="12">
        <v>5150000</v>
      </c>
      <c r="C60" s="12">
        <v>5150000</v>
      </c>
      <c r="D60" s="12">
        <v>0</v>
      </c>
      <c r="E60" s="12">
        <v>694950</v>
      </c>
      <c r="F60" s="12">
        <v>4455050</v>
      </c>
      <c r="G60" s="12">
        <v>3999650</v>
      </c>
      <c r="H60" s="43">
        <f t="shared" si="3"/>
        <v>0</v>
      </c>
      <c r="I60" s="44"/>
    </row>
    <row r="61" spans="1:9" s="37" customFormat="1" ht="15" x14ac:dyDescent="0.25">
      <c r="A61" s="35" t="s">
        <v>36</v>
      </c>
      <c r="B61" s="12">
        <v>12689994</v>
      </c>
      <c r="C61" s="12">
        <v>5731994</v>
      </c>
      <c r="D61" s="12">
        <v>0</v>
      </c>
      <c r="E61" s="12">
        <v>761340</v>
      </c>
      <c r="F61" s="12">
        <v>4970654</v>
      </c>
      <c r="G61" s="12">
        <v>3470654</v>
      </c>
      <c r="H61" s="43">
        <f t="shared" si="3"/>
        <v>0</v>
      </c>
      <c r="I61" s="44"/>
    </row>
    <row r="62" spans="1:9" s="37" customFormat="1" ht="15" x14ac:dyDescent="0.25">
      <c r="A62" s="35" t="s">
        <v>37</v>
      </c>
      <c r="B62" s="12">
        <v>3102384</v>
      </c>
      <c r="C62" s="12">
        <v>3102384</v>
      </c>
      <c r="D62" s="12">
        <v>0</v>
      </c>
      <c r="E62" s="12">
        <v>0</v>
      </c>
      <c r="F62" s="12">
        <v>3102384</v>
      </c>
      <c r="G62" s="12">
        <v>3102384</v>
      </c>
      <c r="H62" s="43">
        <f t="shared" si="3"/>
        <v>0</v>
      </c>
      <c r="I62" s="44"/>
    </row>
    <row r="63" spans="1:9" s="37" customFormat="1" ht="15" x14ac:dyDescent="0.25">
      <c r="A63" s="35" t="s">
        <v>38</v>
      </c>
      <c r="B63" s="12">
        <v>33829433</v>
      </c>
      <c r="C63" s="12">
        <v>61025211.670000002</v>
      </c>
      <c r="D63" s="12">
        <v>42583267.600000001</v>
      </c>
      <c r="E63" s="12">
        <v>1485000</v>
      </c>
      <c r="F63" s="12">
        <v>16956944.07</v>
      </c>
      <c r="G63" s="12">
        <v>813395.07000000007</v>
      </c>
      <c r="H63" s="43">
        <f t="shared" si="3"/>
        <v>0.69779794997309186</v>
      </c>
      <c r="I63" s="44"/>
    </row>
    <row r="64" spans="1:9" s="37" customFormat="1" ht="15" x14ac:dyDescent="0.25">
      <c r="A64" s="35" t="s">
        <v>39</v>
      </c>
      <c r="B64" s="12">
        <v>20863441</v>
      </c>
      <c r="C64" s="12">
        <v>23734054</v>
      </c>
      <c r="D64" s="12">
        <v>4847086.76</v>
      </c>
      <c r="E64" s="12">
        <v>3520214.6899999995</v>
      </c>
      <c r="F64" s="12">
        <v>15366752.549999999</v>
      </c>
      <c r="G64" s="12">
        <v>14219752.549999997</v>
      </c>
      <c r="H64" s="43">
        <f t="shared" si="3"/>
        <v>0.20422498238185519</v>
      </c>
      <c r="I64" s="44"/>
    </row>
    <row r="65" spans="1:9" s="37" customFormat="1" ht="15" x14ac:dyDescent="0.25">
      <c r="A65" s="35" t="s">
        <v>40</v>
      </c>
      <c r="B65" s="12">
        <v>1810000</v>
      </c>
      <c r="C65" s="12">
        <v>817583.33000000007</v>
      </c>
      <c r="D65" s="12">
        <v>274138</v>
      </c>
      <c r="E65" s="12">
        <v>468445.32999999996</v>
      </c>
      <c r="F65" s="12">
        <v>75000</v>
      </c>
      <c r="G65" s="12">
        <v>75000</v>
      </c>
      <c r="H65" s="43">
        <f t="shared" si="3"/>
        <v>0.33530282472858147</v>
      </c>
      <c r="I65" s="44"/>
    </row>
    <row r="66" spans="1:9" s="37" customFormat="1" ht="30" x14ac:dyDescent="0.25">
      <c r="A66" s="35" t="s">
        <v>41</v>
      </c>
      <c r="B66" s="12">
        <v>16973606</v>
      </c>
      <c r="C66" s="12">
        <v>17270913</v>
      </c>
      <c r="D66" s="12">
        <v>2854824.3200000003</v>
      </c>
      <c r="E66" s="12">
        <v>11372728.479999999</v>
      </c>
      <c r="F66" s="12">
        <v>3043360.1999999997</v>
      </c>
      <c r="G66" s="12">
        <v>2549737.0499999998</v>
      </c>
      <c r="H66" s="43">
        <f t="shared" si="3"/>
        <v>0.1652966649765418</v>
      </c>
      <c r="I66" s="44"/>
    </row>
    <row r="67" spans="1:9" s="37" customFormat="1" ht="30" x14ac:dyDescent="0.25">
      <c r="A67" s="35" t="s">
        <v>42</v>
      </c>
      <c r="B67" s="12">
        <v>2101820</v>
      </c>
      <c r="C67" s="12">
        <v>1785000</v>
      </c>
      <c r="D67" s="12">
        <v>370446.77</v>
      </c>
      <c r="E67" s="12">
        <v>1037893.23</v>
      </c>
      <c r="F67" s="12">
        <v>376660</v>
      </c>
      <c r="G67" s="12">
        <v>376660</v>
      </c>
      <c r="H67" s="43">
        <f t="shared" si="3"/>
        <v>0.20753320448179272</v>
      </c>
      <c r="I67" s="44"/>
    </row>
    <row r="68" spans="1:9" s="37" customFormat="1" ht="15" x14ac:dyDescent="0.25">
      <c r="A68" s="35" t="s">
        <v>43</v>
      </c>
      <c r="B68" s="12">
        <v>1518085</v>
      </c>
      <c r="C68" s="12">
        <v>3078085</v>
      </c>
      <c r="D68" s="12">
        <v>641550</v>
      </c>
      <c r="E68" s="12">
        <v>1090677.5</v>
      </c>
      <c r="F68" s="12">
        <v>1345857.5</v>
      </c>
      <c r="G68" s="12">
        <v>1276857.51</v>
      </c>
      <c r="H68" s="43">
        <f t="shared" si="3"/>
        <v>0.20842504349295096</v>
      </c>
      <c r="I68" s="44"/>
    </row>
    <row r="69" spans="1:9" s="37" customFormat="1" ht="15" x14ac:dyDescent="0.25">
      <c r="A69" s="35" t="s">
        <v>44</v>
      </c>
      <c r="B69" s="12">
        <v>9411669</v>
      </c>
      <c r="C69" s="12">
        <v>9411669</v>
      </c>
      <c r="D69" s="12">
        <v>0</v>
      </c>
      <c r="E69" s="12">
        <v>0</v>
      </c>
      <c r="F69" s="12">
        <v>9411669</v>
      </c>
      <c r="G69" s="12">
        <v>9411669</v>
      </c>
      <c r="H69" s="43">
        <f t="shared" si="3"/>
        <v>0</v>
      </c>
      <c r="I69" s="44"/>
    </row>
    <row r="70" spans="1:9" s="37" customFormat="1" ht="15" x14ac:dyDescent="0.25">
      <c r="A70" s="35" t="s">
        <v>45</v>
      </c>
      <c r="B70" s="12">
        <v>1500000</v>
      </c>
      <c r="C70" s="12">
        <v>1250000</v>
      </c>
      <c r="D70" s="12">
        <v>100000</v>
      </c>
      <c r="E70" s="12">
        <v>1150000</v>
      </c>
      <c r="F70" s="12">
        <v>0</v>
      </c>
      <c r="G70" s="12">
        <v>0</v>
      </c>
      <c r="H70" s="43">
        <f t="shared" si="3"/>
        <v>0.08</v>
      </c>
      <c r="I70" s="44"/>
    </row>
    <row r="71" spans="1:9" s="37" customFormat="1" ht="15" x14ac:dyDescent="0.25">
      <c r="A71" s="35" t="s">
        <v>46</v>
      </c>
      <c r="B71" s="12">
        <v>39874121</v>
      </c>
      <c r="C71" s="12">
        <v>39874120.999999993</v>
      </c>
      <c r="D71" s="12">
        <v>18794020.140000001</v>
      </c>
      <c r="E71" s="12">
        <v>10195271.74</v>
      </c>
      <c r="F71" s="12">
        <v>10884829.120000001</v>
      </c>
      <c r="G71" s="12">
        <v>9484765.120000001</v>
      </c>
      <c r="H71" s="43">
        <f t="shared" si="3"/>
        <v>0.47133377911954483</v>
      </c>
      <c r="I71" s="44"/>
    </row>
    <row r="72" spans="1:9" s="37" customFormat="1" ht="15" x14ac:dyDescent="0.25">
      <c r="A72" s="35" t="s">
        <v>47</v>
      </c>
      <c r="B72" s="12">
        <v>6289491</v>
      </c>
      <c r="C72" s="12">
        <v>6279291</v>
      </c>
      <c r="D72" s="12">
        <v>0</v>
      </c>
      <c r="E72" s="12">
        <v>6279291</v>
      </c>
      <c r="F72" s="12">
        <v>0</v>
      </c>
      <c r="G72" s="12">
        <v>0</v>
      </c>
      <c r="H72" s="43">
        <f t="shared" si="3"/>
        <v>0</v>
      </c>
      <c r="I72" s="44"/>
    </row>
    <row r="73" spans="1:9" s="37" customFormat="1" ht="15" x14ac:dyDescent="0.25">
      <c r="A73" s="35" t="s">
        <v>48</v>
      </c>
      <c r="B73" s="12">
        <v>56765641</v>
      </c>
      <c r="C73" s="12">
        <v>57028441</v>
      </c>
      <c r="D73" s="12">
        <v>3090974.5300000003</v>
      </c>
      <c r="E73" s="12">
        <v>388274.14</v>
      </c>
      <c r="F73" s="12">
        <v>53549192.329999998</v>
      </c>
      <c r="G73" s="12">
        <v>38350575.329999998</v>
      </c>
      <c r="H73" s="43">
        <f t="shared" si="3"/>
        <v>5.4200579146114133E-2</v>
      </c>
      <c r="I73" s="44"/>
    </row>
    <row r="74" spans="1:9" s="37" customFormat="1" ht="15" x14ac:dyDescent="0.25">
      <c r="A74" s="35" t="s">
        <v>49</v>
      </c>
      <c r="B74" s="12">
        <v>7052797</v>
      </c>
      <c r="C74" s="12">
        <v>5412776.0000000009</v>
      </c>
      <c r="D74" s="12">
        <v>1330019.2000000002</v>
      </c>
      <c r="E74" s="12">
        <v>1289255.82</v>
      </c>
      <c r="F74" s="12">
        <v>2793500.98</v>
      </c>
      <c r="G74" s="12">
        <v>2793500.98</v>
      </c>
      <c r="H74" s="43">
        <f t="shared" si="3"/>
        <v>0.24571850008202814</v>
      </c>
      <c r="I74" s="44"/>
    </row>
    <row r="75" spans="1:9" s="37" customFormat="1" ht="15" x14ac:dyDescent="0.25">
      <c r="A75" s="35" t="s">
        <v>50</v>
      </c>
      <c r="B75" s="12">
        <v>952799</v>
      </c>
      <c r="C75" s="12">
        <v>795617</v>
      </c>
      <c r="D75" s="12">
        <v>102680</v>
      </c>
      <c r="E75" s="12">
        <v>531809.75</v>
      </c>
      <c r="F75" s="12">
        <v>161127.25</v>
      </c>
      <c r="G75" s="12">
        <v>161127.25</v>
      </c>
      <c r="H75" s="43">
        <f t="shared" si="3"/>
        <v>0.12905707143009765</v>
      </c>
      <c r="I75" s="44"/>
    </row>
    <row r="76" spans="1:9" s="37" customFormat="1" ht="15" x14ac:dyDescent="0.25">
      <c r="A76" s="35" t="s">
        <v>51</v>
      </c>
      <c r="B76" s="12">
        <v>0</v>
      </c>
      <c r="C76" s="12">
        <v>150000</v>
      </c>
      <c r="D76" s="12">
        <v>0</v>
      </c>
      <c r="E76" s="12">
        <v>150000</v>
      </c>
      <c r="F76" s="12">
        <v>0</v>
      </c>
      <c r="G76" s="12">
        <v>0</v>
      </c>
      <c r="H76" s="43">
        <f t="shared" si="3"/>
        <v>0</v>
      </c>
      <c r="I76" s="44"/>
    </row>
    <row r="77" spans="1:9" s="37" customFormat="1" ht="15" x14ac:dyDescent="0.25">
      <c r="A77" s="35" t="s">
        <v>52</v>
      </c>
      <c r="B77" s="12">
        <v>86240</v>
      </c>
      <c r="C77" s="12">
        <v>86240</v>
      </c>
      <c r="D77" s="12">
        <v>0</v>
      </c>
      <c r="E77" s="12">
        <v>43120</v>
      </c>
      <c r="F77" s="12">
        <v>43120</v>
      </c>
      <c r="G77" s="12">
        <v>43120</v>
      </c>
      <c r="H77" s="43">
        <f t="shared" si="3"/>
        <v>0</v>
      </c>
      <c r="I77" s="44"/>
    </row>
    <row r="78" spans="1:9" s="37" customFormat="1" ht="15" x14ac:dyDescent="0.25">
      <c r="A78" s="35" t="s">
        <v>53</v>
      </c>
      <c r="B78" s="12">
        <v>26970855</v>
      </c>
      <c r="C78" s="12">
        <v>28417410</v>
      </c>
      <c r="D78" s="12">
        <v>2468780.4099999997</v>
      </c>
      <c r="E78" s="12">
        <v>3518073.2800000003</v>
      </c>
      <c r="F78" s="12">
        <v>22430556.310000002</v>
      </c>
      <c r="G78" s="12">
        <v>16373062.309999999</v>
      </c>
      <c r="H78" s="43">
        <f t="shared" si="3"/>
        <v>8.6875630467378964E-2</v>
      </c>
      <c r="I78" s="44"/>
    </row>
    <row r="79" spans="1:9" s="37" customFormat="1" ht="15" x14ac:dyDescent="0.25">
      <c r="A79" s="35" t="s">
        <v>54</v>
      </c>
      <c r="B79" s="12">
        <v>100174</v>
      </c>
      <c r="C79" s="12">
        <v>100174</v>
      </c>
      <c r="D79" s="12">
        <v>2999.02</v>
      </c>
      <c r="E79" s="12">
        <v>47087.98</v>
      </c>
      <c r="F79" s="12">
        <v>50087</v>
      </c>
      <c r="G79" s="12">
        <v>50087</v>
      </c>
      <c r="H79" s="43">
        <f t="shared" si="3"/>
        <v>2.9938107692614849E-2</v>
      </c>
      <c r="I79" s="44"/>
    </row>
    <row r="80" spans="1:9" s="37" customFormat="1" ht="15" x14ac:dyDescent="0.25">
      <c r="A80" s="35" t="s">
        <v>55</v>
      </c>
      <c r="B80" s="12">
        <v>499101</v>
      </c>
      <c r="C80" s="12">
        <v>449101</v>
      </c>
      <c r="D80" s="12">
        <v>111134.46000000002</v>
      </c>
      <c r="E80" s="12">
        <v>216086.02000000002</v>
      </c>
      <c r="F80" s="12">
        <v>121880.52</v>
      </c>
      <c r="G80" s="12">
        <v>121880.52</v>
      </c>
      <c r="H80" s="43">
        <f t="shared" si="3"/>
        <v>0.24745983642877664</v>
      </c>
      <c r="I80" s="44"/>
    </row>
    <row r="81" spans="1:9" s="37" customFormat="1" ht="15" x14ac:dyDescent="0.25">
      <c r="A81" s="35" t="s">
        <v>56</v>
      </c>
      <c r="B81" s="12">
        <v>220286</v>
      </c>
      <c r="C81" s="12">
        <v>220286</v>
      </c>
      <c r="D81" s="12">
        <v>15630</v>
      </c>
      <c r="E81" s="12">
        <v>136056</v>
      </c>
      <c r="F81" s="12">
        <v>68600</v>
      </c>
      <c r="G81" s="12">
        <v>68600</v>
      </c>
      <c r="H81" s="43">
        <f t="shared" si="3"/>
        <v>7.0953215365479425E-2</v>
      </c>
      <c r="I81" s="44"/>
    </row>
    <row r="82" spans="1:9" s="37" customFormat="1" ht="15" x14ac:dyDescent="0.25">
      <c r="A82" s="35" t="s">
        <v>57</v>
      </c>
      <c r="B82" s="12">
        <v>221780</v>
      </c>
      <c r="C82" s="12">
        <v>224780</v>
      </c>
      <c r="D82" s="12">
        <v>71109.69</v>
      </c>
      <c r="E82" s="12">
        <v>153670.31</v>
      </c>
      <c r="F82" s="12">
        <v>0</v>
      </c>
      <c r="G82" s="12">
        <v>0</v>
      </c>
      <c r="H82" s="43">
        <f t="shared" si="3"/>
        <v>0.31635238900258034</v>
      </c>
      <c r="I82" s="44"/>
    </row>
    <row r="83" spans="1:9" s="37" customFormat="1" ht="15" x14ac:dyDescent="0.25">
      <c r="A83" s="35" t="s">
        <v>58</v>
      </c>
      <c r="B83" s="12">
        <v>34002878</v>
      </c>
      <c r="C83" s="12">
        <v>34337078</v>
      </c>
      <c r="D83" s="12">
        <v>3146901.4899999998</v>
      </c>
      <c r="E83" s="12">
        <v>6555324.75</v>
      </c>
      <c r="F83" s="12">
        <v>24634851.759999998</v>
      </c>
      <c r="G83" s="12">
        <v>22771344.919999998</v>
      </c>
      <c r="H83" s="43">
        <f t="shared" si="3"/>
        <v>9.1647329164118149E-2</v>
      </c>
      <c r="I83" s="44"/>
    </row>
    <row r="84" spans="1:9" s="37" customFormat="1" ht="15" x14ac:dyDescent="0.25">
      <c r="A84" s="35" t="s">
        <v>59</v>
      </c>
      <c r="B84" s="12">
        <v>21350081</v>
      </c>
      <c r="C84" s="12">
        <v>21231549</v>
      </c>
      <c r="D84" s="12">
        <v>884601.33000000007</v>
      </c>
      <c r="E84" s="12">
        <v>2311245.67</v>
      </c>
      <c r="F84" s="12">
        <v>18035702</v>
      </c>
      <c r="G84" s="12">
        <v>10534009.25</v>
      </c>
      <c r="H84" s="43">
        <f t="shared" si="3"/>
        <v>4.1664474410227914E-2</v>
      </c>
      <c r="I84" s="44"/>
    </row>
    <row r="85" spans="1:9" s="37" customFormat="1" ht="15" x14ac:dyDescent="0.25">
      <c r="A85" s="35" t="s">
        <v>60</v>
      </c>
      <c r="B85" s="12">
        <v>132760</v>
      </c>
      <c r="C85" s="12">
        <v>81405</v>
      </c>
      <c r="D85" s="12">
        <v>0</v>
      </c>
      <c r="E85" s="12">
        <v>0</v>
      </c>
      <c r="F85" s="12">
        <v>81405</v>
      </c>
      <c r="G85" s="12">
        <v>14051</v>
      </c>
      <c r="H85" s="43">
        <f t="shared" si="3"/>
        <v>0</v>
      </c>
      <c r="I85" s="44"/>
    </row>
    <row r="86" spans="1:9" s="37" customFormat="1" ht="15" x14ac:dyDescent="0.25">
      <c r="A86" s="35" t="s">
        <v>61</v>
      </c>
      <c r="B86" s="12">
        <v>37593108</v>
      </c>
      <c r="C86" s="12">
        <v>37590708</v>
      </c>
      <c r="D86" s="12">
        <v>24019920.449999999</v>
      </c>
      <c r="E86" s="12">
        <v>11134903.550000001</v>
      </c>
      <c r="F86" s="12">
        <v>2435884</v>
      </c>
      <c r="G86" s="12">
        <v>1036884</v>
      </c>
      <c r="H86" s="43">
        <f t="shared" si="3"/>
        <v>0.63898558255407156</v>
      </c>
      <c r="I86" s="44"/>
    </row>
    <row r="87" spans="1:9" s="37" customFormat="1" ht="15" x14ac:dyDescent="0.25">
      <c r="A87" s="35" t="s">
        <v>62</v>
      </c>
      <c r="B87" s="12">
        <v>3842374</v>
      </c>
      <c r="C87" s="12">
        <v>3842374</v>
      </c>
      <c r="D87" s="12">
        <v>8040</v>
      </c>
      <c r="E87" s="12">
        <v>1198800</v>
      </c>
      <c r="F87" s="12">
        <v>2635534</v>
      </c>
      <c r="G87" s="12">
        <v>1800616</v>
      </c>
      <c r="H87" s="43">
        <f t="shared" si="3"/>
        <v>2.0924563824344013E-3</v>
      </c>
      <c r="I87" s="44"/>
    </row>
    <row r="88" spans="1:9" s="37" customFormat="1" ht="15" x14ac:dyDescent="0.25">
      <c r="A88" s="35" t="s">
        <v>63</v>
      </c>
      <c r="B88" s="12">
        <v>19758949</v>
      </c>
      <c r="C88" s="12">
        <v>19610424</v>
      </c>
      <c r="D88" s="12">
        <v>416402.22</v>
      </c>
      <c r="E88" s="12">
        <v>16852413.940000001</v>
      </c>
      <c r="F88" s="12">
        <v>2341607.84</v>
      </c>
      <c r="G88" s="12">
        <v>2341607.84</v>
      </c>
      <c r="H88" s="43">
        <f t="shared" si="3"/>
        <v>2.1233718353055497E-2</v>
      </c>
      <c r="I88" s="44"/>
    </row>
    <row r="89" spans="1:9" s="37" customFormat="1" ht="15" x14ac:dyDescent="0.25">
      <c r="A89" s="35" t="s">
        <v>64</v>
      </c>
      <c r="B89" s="12">
        <v>14355860</v>
      </c>
      <c r="C89" s="12">
        <v>14355860</v>
      </c>
      <c r="D89" s="12">
        <v>0</v>
      </c>
      <c r="E89" s="12">
        <v>0</v>
      </c>
      <c r="F89" s="12">
        <v>14355860</v>
      </c>
      <c r="G89" s="12">
        <v>7140044.7999999998</v>
      </c>
      <c r="H89" s="43">
        <f t="shared" si="3"/>
        <v>0</v>
      </c>
      <c r="I89" s="44"/>
    </row>
    <row r="90" spans="1:9" s="37" customFormat="1" ht="15" x14ac:dyDescent="0.25">
      <c r="A90" s="35" t="s">
        <v>65</v>
      </c>
      <c r="B90" s="12">
        <v>863337</v>
      </c>
      <c r="C90" s="12">
        <v>744997</v>
      </c>
      <c r="D90" s="12">
        <v>60872.4</v>
      </c>
      <c r="E90" s="12">
        <v>204931.35</v>
      </c>
      <c r="F90" s="12">
        <v>479193.25</v>
      </c>
      <c r="G90" s="12">
        <v>234373.25</v>
      </c>
      <c r="H90" s="43">
        <f t="shared" si="3"/>
        <v>8.170824848959124E-2</v>
      </c>
      <c r="I90" s="44"/>
    </row>
    <row r="91" spans="1:9" s="37" customFormat="1" ht="15" x14ac:dyDescent="0.25">
      <c r="A91" s="35" t="s">
        <v>66</v>
      </c>
      <c r="B91" s="12">
        <v>4173762</v>
      </c>
      <c r="C91" s="12">
        <v>4273762</v>
      </c>
      <c r="D91" s="12">
        <v>545074.75</v>
      </c>
      <c r="E91" s="12">
        <v>3033654.25</v>
      </c>
      <c r="F91" s="12">
        <v>695033</v>
      </c>
      <c r="G91" s="12">
        <v>695033</v>
      </c>
      <c r="H91" s="43">
        <f t="shared" si="3"/>
        <v>0.12753979982975186</v>
      </c>
      <c r="I91" s="38"/>
    </row>
    <row r="92" spans="1:9" x14ac:dyDescent="0.25">
      <c r="A92" s="48" t="str">
        <f>'Resumen por partida'!A15:H15</f>
        <v>Fuente: Liquidación presupuestaria, Sistema SIGA PJ al 04 de julioo de 2023.</v>
      </c>
      <c r="B92" s="48"/>
      <c r="C92" s="48"/>
      <c r="D92" s="48"/>
      <c r="E92" s="48"/>
      <c r="F92" s="48"/>
      <c r="G92" s="48"/>
      <c r="H92" s="48"/>
    </row>
    <row r="93" spans="1:9" ht="12.75" customHeight="1" x14ac:dyDescent="0.2">
      <c r="A93" s="49" t="str">
        <f>'Resumen por partida'!A16:H16</f>
        <v>¹Según Ley de Presupuesto Nacional 2023</v>
      </c>
      <c r="B93" s="49"/>
      <c r="C93" s="49"/>
      <c r="D93" s="49"/>
      <c r="E93" s="49"/>
      <c r="F93" s="49"/>
      <c r="G93" s="49"/>
      <c r="H93" s="49"/>
    </row>
    <row r="94" spans="1:9" s="37" customFormat="1" ht="12.75" customHeight="1" x14ac:dyDescent="0.2">
      <c r="A94" s="49" t="str">
        <f>'Resumen por partida'!A17:H17</f>
        <v>²Presupuesto que contiene las modificaciones presupuestarias internas y externas realizadas durante la ejecución al 04 de julio de 2023.</v>
      </c>
      <c r="B94" s="49"/>
      <c r="C94" s="49"/>
      <c r="D94" s="49"/>
      <c r="E94" s="49"/>
      <c r="F94" s="49"/>
      <c r="G94" s="49"/>
      <c r="H94" s="49"/>
    </row>
    <row r="95" spans="1:9" ht="12.75" customHeight="1" x14ac:dyDescent="0.2">
      <c r="A95" s="49" t="str">
        <f>'Resumen por partida'!A18:H18</f>
        <v xml:space="preserve">³Se visualizan los rubros que estan ligados a un procedimiento de compra y a un documento reservado para un gasto no previsible. </v>
      </c>
      <c r="B95" s="49"/>
      <c r="C95" s="49"/>
      <c r="D95" s="49"/>
      <c r="E95" s="49"/>
      <c r="F95" s="49"/>
      <c r="G95" s="49"/>
      <c r="H95" s="49"/>
    </row>
    <row r="96" spans="1:9" ht="12.75" customHeight="1" x14ac:dyDescent="0.2">
      <c r="A96" s="49" t="str">
        <f>'Resumen por partida'!A19:H19</f>
        <v xml:space="preserve">⁴Tipo de cambio Banco Central de  Costa Rica  al 04 de julio de 2023 (1$ = ¢549,25). </v>
      </c>
      <c r="B96" s="49"/>
      <c r="C96" s="49"/>
      <c r="D96" s="49"/>
      <c r="E96" s="49"/>
      <c r="F96" s="49"/>
      <c r="G96" s="49"/>
      <c r="H96" s="49"/>
    </row>
    <row r="97" spans="1:9" x14ac:dyDescent="0.25">
      <c r="A97" s="41"/>
      <c r="B97" s="41"/>
      <c r="C97" s="41"/>
      <c r="D97" s="41"/>
      <c r="E97" s="41"/>
      <c r="F97" s="41"/>
      <c r="G97" s="41"/>
      <c r="H97" s="41"/>
    </row>
    <row r="98" spans="1:9" x14ac:dyDescent="0.25">
      <c r="A98" s="41"/>
      <c r="B98" s="41"/>
      <c r="C98" s="41"/>
      <c r="D98" s="41"/>
      <c r="E98" s="41"/>
      <c r="F98" s="41"/>
      <c r="G98" s="41"/>
      <c r="H98" s="41"/>
    </row>
    <row r="99" spans="1:9" ht="15" x14ac:dyDescent="0.25">
      <c r="A99" s="25" t="s">
        <v>81</v>
      </c>
      <c r="B99" s="41"/>
      <c r="C99" s="41"/>
      <c r="D99" s="41"/>
      <c r="E99" s="41"/>
      <c r="F99" s="41"/>
      <c r="G99" s="41"/>
      <c r="H99" s="41"/>
    </row>
    <row r="100" spans="1:9" ht="15" x14ac:dyDescent="0.25">
      <c r="A100" s="25" t="s">
        <v>0</v>
      </c>
      <c r="B100" s="41"/>
      <c r="C100" s="41"/>
      <c r="D100" s="41"/>
      <c r="E100" s="41"/>
      <c r="F100" s="41"/>
      <c r="G100" s="41"/>
      <c r="H100" s="41"/>
    </row>
    <row r="101" spans="1:9" ht="15" x14ac:dyDescent="0.25">
      <c r="A101" s="26" t="s">
        <v>102</v>
      </c>
      <c r="B101" s="41"/>
      <c r="C101" s="41"/>
      <c r="D101" s="41"/>
      <c r="E101" s="41"/>
      <c r="F101" s="41"/>
      <c r="G101" s="41"/>
      <c r="H101" s="41"/>
    </row>
    <row r="102" spans="1:9" ht="15" x14ac:dyDescent="0.25">
      <c r="A102" s="25" t="str">
        <f>'Resumen por partida'!A5</f>
        <v>(al 04 de julio de 2023)</v>
      </c>
      <c r="B102" s="45"/>
      <c r="C102" s="46"/>
      <c r="D102" s="46"/>
      <c r="E102" s="46"/>
      <c r="F102" s="46"/>
      <c r="G102" s="46"/>
      <c r="H102" s="46"/>
    </row>
    <row r="103" spans="1:9" ht="15" x14ac:dyDescent="0.25">
      <c r="A103" s="26"/>
      <c r="B103" s="45"/>
      <c r="C103" s="46"/>
      <c r="D103" s="46"/>
      <c r="E103" s="46"/>
      <c r="F103" s="46"/>
      <c r="G103" s="46"/>
      <c r="H103" s="46"/>
    </row>
    <row r="104" spans="1:9" s="30" customFormat="1" ht="15" x14ac:dyDescent="0.25">
      <c r="A104" s="28" t="s">
        <v>82</v>
      </c>
      <c r="B104" s="29" t="s">
        <v>83</v>
      </c>
      <c r="C104" s="29" t="s">
        <v>84</v>
      </c>
      <c r="D104" s="29" t="s">
        <v>85</v>
      </c>
      <c r="E104" s="29" t="s">
        <v>86</v>
      </c>
      <c r="F104" s="29" t="s">
        <v>87</v>
      </c>
      <c r="G104" s="29" t="s">
        <v>88</v>
      </c>
      <c r="H104" s="29" t="s">
        <v>89</v>
      </c>
    </row>
    <row r="105" spans="1:9" s="30" customFormat="1" ht="15" x14ac:dyDescent="0.25">
      <c r="A105" s="31" t="s">
        <v>96</v>
      </c>
      <c r="B105" s="32">
        <f>+B106/A37</f>
        <v>2609640.9268833087</v>
      </c>
      <c r="C105" s="32">
        <f>+C106/A37</f>
        <v>2609640.9268833087</v>
      </c>
      <c r="D105" s="32">
        <f>+D106/A37</f>
        <v>793609.23116691282</v>
      </c>
      <c r="E105" s="32">
        <f>+E106/A37</f>
        <v>1352630.1140694239</v>
      </c>
      <c r="F105" s="32">
        <f>+F106/A37</f>
        <v>463401.58164697193</v>
      </c>
      <c r="G105" s="32">
        <f>+G106/A37</f>
        <v>172807.58912481536</v>
      </c>
      <c r="H105" s="33">
        <f>+D105/C105</f>
        <v>0.30410667727943685</v>
      </c>
    </row>
    <row r="106" spans="1:9" s="30" customFormat="1" ht="15" x14ac:dyDescent="0.25">
      <c r="A106" s="31" t="s">
        <v>99</v>
      </c>
      <c r="B106" s="34">
        <f>SUM(B107:B119)</f>
        <v>1413381526</v>
      </c>
      <c r="C106" s="34">
        <f>SUM(C107:C119)</f>
        <v>1413381526</v>
      </c>
      <c r="D106" s="34">
        <f>SUM(D107:D119)</f>
        <v>429818759.60000002</v>
      </c>
      <c r="E106" s="34">
        <f>SUM(E107:E119)</f>
        <v>732584469.77999997</v>
      </c>
      <c r="F106" s="34">
        <f>SUM(F107:F119)</f>
        <v>250978296.62</v>
      </c>
      <c r="G106" s="34">
        <f>SUM(G107:G119)</f>
        <v>93592590.270000011</v>
      </c>
      <c r="H106" s="33">
        <f>+D106/C106</f>
        <v>0.30410667727943685</v>
      </c>
    </row>
    <row r="107" spans="1:9" s="37" customFormat="1" ht="15" x14ac:dyDescent="0.25">
      <c r="A107" s="35" t="s">
        <v>68</v>
      </c>
      <c r="B107" s="12">
        <v>0</v>
      </c>
      <c r="C107" s="12">
        <v>1500000</v>
      </c>
      <c r="D107" s="12">
        <v>0</v>
      </c>
      <c r="E107" s="12">
        <v>0</v>
      </c>
      <c r="F107" s="12">
        <v>1500000</v>
      </c>
      <c r="G107" s="12">
        <v>0</v>
      </c>
      <c r="H107" s="47">
        <f>+D107/C107</f>
        <v>0</v>
      </c>
      <c r="I107" s="44"/>
    </row>
    <row r="108" spans="1:9" s="37" customFormat="1" ht="15" x14ac:dyDescent="0.25">
      <c r="A108" s="35" t="s">
        <v>69</v>
      </c>
      <c r="B108" s="12">
        <v>155851327</v>
      </c>
      <c r="C108" s="12">
        <v>128913401.98999999</v>
      </c>
      <c r="D108" s="12">
        <v>0</v>
      </c>
      <c r="E108" s="12">
        <v>114421450</v>
      </c>
      <c r="F108" s="12">
        <v>14491951.99</v>
      </c>
      <c r="G108" s="12">
        <v>14491951.99</v>
      </c>
      <c r="H108" s="47">
        <f t="shared" ref="H108:H119" si="4">+D108/C108</f>
        <v>0</v>
      </c>
      <c r="I108" s="44"/>
    </row>
    <row r="109" spans="1:9" s="37" customFormat="1" ht="15" x14ac:dyDescent="0.25">
      <c r="A109" s="35" t="s">
        <v>70</v>
      </c>
      <c r="B109" s="12">
        <v>12023640</v>
      </c>
      <c r="C109" s="12">
        <v>18586799.759999998</v>
      </c>
      <c r="D109" s="12">
        <v>1363163.02</v>
      </c>
      <c r="E109" s="12">
        <v>3093143.8200000003</v>
      </c>
      <c r="F109" s="12">
        <v>14130492.92</v>
      </c>
      <c r="G109" s="12">
        <v>12240647.92</v>
      </c>
      <c r="H109" s="47">
        <f t="shared" si="4"/>
        <v>7.3340383368933448E-2</v>
      </c>
      <c r="I109" s="44"/>
    </row>
    <row r="110" spans="1:9" s="37" customFormat="1" ht="15" x14ac:dyDescent="0.25">
      <c r="A110" s="35" t="s">
        <v>71</v>
      </c>
      <c r="B110" s="12">
        <v>63303202</v>
      </c>
      <c r="C110" s="12">
        <v>61803202</v>
      </c>
      <c r="D110" s="12">
        <v>35209316.729999997</v>
      </c>
      <c r="E110" s="12">
        <v>17.079999999999998</v>
      </c>
      <c r="F110" s="12">
        <v>26593868.189999998</v>
      </c>
      <c r="G110" s="12">
        <v>19743516.199999999</v>
      </c>
      <c r="H110" s="47">
        <f t="shared" si="4"/>
        <v>0.56970052668144922</v>
      </c>
      <c r="I110" s="44"/>
    </row>
    <row r="111" spans="1:9" s="37" customFormat="1" ht="15" x14ac:dyDescent="0.25">
      <c r="A111" s="35" t="s">
        <v>72</v>
      </c>
      <c r="B111" s="12">
        <v>230435131</v>
      </c>
      <c r="C111" s="12">
        <v>224270662.24000001</v>
      </c>
      <c r="D111" s="12">
        <v>2601035.87</v>
      </c>
      <c r="E111" s="12">
        <v>175221274.38999999</v>
      </c>
      <c r="F111" s="12">
        <v>46448351.979999997</v>
      </c>
      <c r="G111" s="12">
        <v>30431942.219999999</v>
      </c>
      <c r="H111" s="47">
        <f t="shared" si="4"/>
        <v>1.1597753553768611E-2</v>
      </c>
      <c r="I111" s="44"/>
    </row>
    <row r="112" spans="1:9" s="37" customFormat="1" ht="15" x14ac:dyDescent="0.25">
      <c r="A112" s="35" t="s">
        <v>73</v>
      </c>
      <c r="B112" s="12">
        <v>1326073</v>
      </c>
      <c r="C112" s="12">
        <v>1585973</v>
      </c>
      <c r="D112" s="12">
        <v>259900</v>
      </c>
      <c r="E112" s="12">
        <v>0</v>
      </c>
      <c r="F112" s="12">
        <v>1326073</v>
      </c>
      <c r="G112" s="12">
        <v>1028973.4</v>
      </c>
      <c r="H112" s="47">
        <f t="shared" si="4"/>
        <v>0.16387416431427268</v>
      </c>
      <c r="I112" s="44"/>
    </row>
    <row r="113" spans="1:9" s="37" customFormat="1" ht="15" x14ac:dyDescent="0.25">
      <c r="A113" s="35" t="s">
        <v>74</v>
      </c>
      <c r="B113" s="12">
        <v>2724839</v>
      </c>
      <c r="C113" s="12">
        <v>3508659</v>
      </c>
      <c r="D113" s="12">
        <v>865539.75</v>
      </c>
      <c r="E113" s="12">
        <v>253236.96000000002</v>
      </c>
      <c r="F113" s="12">
        <v>2389882.29</v>
      </c>
      <c r="G113" s="12">
        <v>2007882.29</v>
      </c>
      <c r="H113" s="47">
        <f t="shared" si="4"/>
        <v>0.24668676836363979</v>
      </c>
      <c r="I113" s="44"/>
    </row>
    <row r="114" spans="1:9" s="37" customFormat="1" ht="15" x14ac:dyDescent="0.25">
      <c r="A114" s="35" t="s">
        <v>75</v>
      </c>
      <c r="B114" s="12">
        <v>0</v>
      </c>
      <c r="C114" s="12">
        <v>25495514.010000002</v>
      </c>
      <c r="D114" s="12">
        <v>25495514.010000002</v>
      </c>
      <c r="E114" s="12">
        <v>0</v>
      </c>
      <c r="F114" s="12">
        <v>0</v>
      </c>
      <c r="G114" s="12">
        <v>0</v>
      </c>
      <c r="H114" s="47">
        <f t="shared" si="4"/>
        <v>1</v>
      </c>
      <c r="I114" s="44"/>
    </row>
    <row r="115" spans="1:9" s="37" customFormat="1" ht="15" x14ac:dyDescent="0.25">
      <c r="A115" s="35" t="s">
        <v>76</v>
      </c>
      <c r="B115" s="12">
        <v>14834602</v>
      </c>
      <c r="C115" s="12">
        <v>14834602</v>
      </c>
      <c r="D115" s="12">
        <v>0</v>
      </c>
      <c r="E115" s="12">
        <v>1939102</v>
      </c>
      <c r="F115" s="12">
        <v>12895500</v>
      </c>
      <c r="G115" s="12">
        <v>12895500</v>
      </c>
      <c r="H115" s="47">
        <f t="shared" si="4"/>
        <v>0</v>
      </c>
      <c r="I115" s="44"/>
    </row>
    <row r="116" spans="1:9" s="37" customFormat="1" ht="30" x14ac:dyDescent="0.25">
      <c r="A116" s="35" t="s">
        <v>77</v>
      </c>
      <c r="B116" s="12">
        <v>91833555</v>
      </c>
      <c r="C116" s="12">
        <v>91833555</v>
      </c>
      <c r="D116" s="12">
        <v>35120611.520000003</v>
      </c>
      <c r="E116" s="12">
        <v>56712943.479999997</v>
      </c>
      <c r="F116" s="12">
        <v>0</v>
      </c>
      <c r="G116" s="12">
        <v>0</v>
      </c>
      <c r="H116" s="47">
        <f t="shared" si="4"/>
        <v>0.38243767781830945</v>
      </c>
      <c r="I116" s="44"/>
    </row>
    <row r="117" spans="1:9" s="37" customFormat="1" ht="15" x14ac:dyDescent="0.25">
      <c r="A117" s="35" t="s">
        <v>78</v>
      </c>
      <c r="B117" s="12">
        <v>4384432</v>
      </c>
      <c r="C117" s="12">
        <v>4384432</v>
      </c>
      <c r="D117" s="12">
        <v>996710.98</v>
      </c>
      <c r="E117" s="12">
        <v>2635544.77</v>
      </c>
      <c r="F117" s="12">
        <v>752176.25</v>
      </c>
      <c r="G117" s="12">
        <v>752176.25</v>
      </c>
      <c r="H117" s="47">
        <f t="shared" si="4"/>
        <v>0.22732955602915042</v>
      </c>
      <c r="I117" s="44"/>
    </row>
    <row r="118" spans="1:9" s="37" customFormat="1" ht="15" x14ac:dyDescent="0.25">
      <c r="A118" s="35" t="s">
        <v>79</v>
      </c>
      <c r="B118" s="12">
        <v>259950000</v>
      </c>
      <c r="C118" s="12">
        <v>259950000</v>
      </c>
      <c r="D118" s="12">
        <v>39345715.149999999</v>
      </c>
      <c r="E118" s="12">
        <v>90154284.849999994</v>
      </c>
      <c r="F118" s="12">
        <v>130450000</v>
      </c>
      <c r="G118" s="12">
        <v>0</v>
      </c>
      <c r="H118" s="47">
        <f t="shared" si="4"/>
        <v>0.15135878111175224</v>
      </c>
      <c r="I118" s="44"/>
    </row>
    <row r="119" spans="1:9" s="37" customFormat="1" ht="30" x14ac:dyDescent="0.25">
      <c r="A119" s="35" t="s">
        <v>80</v>
      </c>
      <c r="B119" s="12">
        <v>576714725</v>
      </c>
      <c r="C119" s="12">
        <v>576714725</v>
      </c>
      <c r="D119" s="12">
        <v>288561252.56999999</v>
      </c>
      <c r="E119" s="12">
        <v>288153472.43000001</v>
      </c>
      <c r="F119" s="12">
        <v>0</v>
      </c>
      <c r="G119" s="12">
        <v>0</v>
      </c>
      <c r="H119" s="47">
        <f t="shared" si="4"/>
        <v>0.50035353713224506</v>
      </c>
      <c r="I119" s="38"/>
    </row>
    <row r="120" spans="1:9" x14ac:dyDescent="0.25">
      <c r="A120" s="52" t="s">
        <v>109</v>
      </c>
      <c r="B120" s="52"/>
      <c r="C120" s="52"/>
      <c r="D120" s="52"/>
      <c r="E120" s="52"/>
      <c r="F120" s="52"/>
      <c r="G120" s="52"/>
      <c r="H120" s="52"/>
    </row>
    <row r="121" spans="1:9" x14ac:dyDescent="0.2">
      <c r="A121" s="49" t="s">
        <v>113</v>
      </c>
      <c r="B121" s="49"/>
      <c r="C121" s="49"/>
      <c r="D121" s="49"/>
      <c r="E121" s="49"/>
      <c r="F121" s="49"/>
      <c r="G121" s="49"/>
      <c r="H121" s="49"/>
    </row>
    <row r="122" spans="1:9" s="37" customFormat="1" ht="12.75" customHeight="1" x14ac:dyDescent="0.2">
      <c r="A122" s="49" t="s">
        <v>114</v>
      </c>
      <c r="B122" s="49"/>
      <c r="C122" s="49"/>
      <c r="D122" s="49"/>
      <c r="E122" s="49"/>
      <c r="F122" s="49"/>
      <c r="G122" s="49"/>
      <c r="H122" s="49"/>
    </row>
    <row r="123" spans="1:9" ht="12.75" customHeight="1" x14ac:dyDescent="0.2">
      <c r="A123" s="49" t="s">
        <v>115</v>
      </c>
      <c r="B123" s="49"/>
      <c r="C123" s="49"/>
      <c r="D123" s="49"/>
      <c r="E123" s="49"/>
      <c r="F123" s="49"/>
      <c r="G123" s="49"/>
      <c r="H123" s="49"/>
    </row>
    <row r="124" spans="1:9" ht="12.75" customHeight="1" x14ac:dyDescent="0.2">
      <c r="A124" s="50" t="s">
        <v>116</v>
      </c>
      <c r="B124" s="50"/>
      <c r="C124" s="50"/>
      <c r="D124" s="50"/>
      <c r="E124" s="50"/>
      <c r="F124" s="50"/>
      <c r="G124" s="50"/>
      <c r="H124" s="50"/>
    </row>
  </sheetData>
  <mergeCells count="15">
    <mergeCell ref="A92:H92"/>
    <mergeCell ref="A32:H32"/>
    <mergeCell ref="A33:H33"/>
    <mergeCell ref="A34:H34"/>
    <mergeCell ref="A35:H35"/>
    <mergeCell ref="A36:H36"/>
    <mergeCell ref="A122:H122"/>
    <mergeCell ref="A123:H123"/>
    <mergeCell ref="A124:H124"/>
    <mergeCell ref="A96:H96"/>
    <mergeCell ref="A93:H93"/>
    <mergeCell ref="A94:H94"/>
    <mergeCell ref="A95:H95"/>
    <mergeCell ref="A120:H120"/>
    <mergeCell ref="A121:H121"/>
  </mergeCells>
  <pageMargins left="0.98425196850393704" right="0.98425196850393704" top="0.98425196850393704" bottom="1.5748031496062993" header="0.98425196850393704" footer="0.98425196850393704"/>
  <pageSetup paperSize="9" orientation="portrait" horizontalDpi="4294967294" verticalDpi="4294967294" r:id="rId1"/>
  <headerFooter alignWithMargins="0">
    <oddFooter>&amp;L&amp;"Arial"&amp;8&amp;BPág.&amp;B 
&amp;B&amp;P&amp;B &amp;C&amp;R</oddFooter>
  </headerFooter>
  <ignoredErrors>
    <ignoredError sqref="A32:H3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CEEB8-7099-4580-8362-A5FA07C30AA0}">
  <dimension ref="A1:R499"/>
  <sheetViews>
    <sheetView showGridLines="0" workbookViewId="0">
      <selection activeCell="AA16" sqref="AA16"/>
    </sheetView>
  </sheetViews>
  <sheetFormatPr baseColWidth="10" defaultColWidth="7.85546875" defaultRowHeight="15" x14ac:dyDescent="0.25"/>
  <cols>
    <col min="1" max="1" width="10.28515625" style="1" customWidth="1"/>
    <col min="2" max="2" width="16.7109375" style="1" customWidth="1"/>
    <col min="3" max="3" width="7.85546875" style="1"/>
    <col min="4" max="4" width="21.140625" style="1" customWidth="1"/>
    <col min="5" max="5" width="5" style="1" customWidth="1"/>
    <col min="6" max="7" width="15.5703125" style="1" bestFit="1" customWidth="1"/>
    <col min="8" max="8" width="14.7109375" style="1" hidden="1" customWidth="1"/>
    <col min="9" max="9" width="15.5703125" style="1" bestFit="1" customWidth="1"/>
    <col min="10" max="10" width="15.5703125" style="1" hidden="1" customWidth="1"/>
    <col min="11" max="13" width="15.5703125" style="1" bestFit="1" customWidth="1"/>
    <col min="14" max="17" width="13.85546875" style="1" hidden="1" customWidth="1"/>
    <col min="18" max="18" width="10.7109375" style="54" customWidth="1"/>
    <col min="19" max="16384" width="7.85546875" style="1"/>
  </cols>
  <sheetData>
    <row r="1" spans="1:18" x14ac:dyDescent="0.25">
      <c r="F1" s="53" t="s">
        <v>117</v>
      </c>
    </row>
    <row r="2" spans="1:18" x14ac:dyDescent="0.25">
      <c r="G2" s="1" t="s">
        <v>118</v>
      </c>
    </row>
    <row r="4" spans="1:18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18" ht="22.5" x14ac:dyDescent="0.25">
      <c r="A5" s="56" t="s">
        <v>119</v>
      </c>
      <c r="B5" s="56" t="s">
        <v>120</v>
      </c>
      <c r="C5" s="56" t="s">
        <v>121</v>
      </c>
      <c r="D5" s="2" t="s">
        <v>122</v>
      </c>
      <c r="E5" s="57" t="s">
        <v>123</v>
      </c>
      <c r="F5" s="2" t="s">
        <v>124</v>
      </c>
      <c r="G5" s="2" t="s">
        <v>125</v>
      </c>
      <c r="H5" s="2" t="s">
        <v>126</v>
      </c>
      <c r="I5" s="2" t="s">
        <v>127</v>
      </c>
      <c r="J5" s="56" t="s">
        <v>128</v>
      </c>
      <c r="K5" s="56" t="s">
        <v>129</v>
      </c>
      <c r="L5" s="2" t="s">
        <v>130</v>
      </c>
      <c r="M5" s="56" t="s">
        <v>131</v>
      </c>
      <c r="N5" s="56" t="s">
        <v>132</v>
      </c>
      <c r="O5" s="2" t="s">
        <v>133</v>
      </c>
      <c r="P5" s="2" t="s">
        <v>134</v>
      </c>
      <c r="Q5" s="56" t="s">
        <v>135</v>
      </c>
      <c r="R5" s="58" t="s">
        <v>136</v>
      </c>
    </row>
    <row r="6" spans="1:18" x14ac:dyDescent="0.25">
      <c r="A6" s="3">
        <v>929</v>
      </c>
      <c r="B6" s="3">
        <v>101</v>
      </c>
      <c r="C6" s="3" t="s">
        <v>2</v>
      </c>
      <c r="D6" s="59" t="s">
        <v>137</v>
      </c>
      <c r="E6" s="60">
        <v>0</v>
      </c>
      <c r="F6" s="61">
        <v>13785523749</v>
      </c>
      <c r="G6" s="61">
        <v>13785523749</v>
      </c>
      <c r="H6" s="61">
        <v>0</v>
      </c>
      <c r="I6" s="61">
        <v>6783133068.9399996</v>
      </c>
      <c r="J6" s="62">
        <v>6783133068.9399996</v>
      </c>
      <c r="K6" s="62">
        <f>H6+O6</f>
        <v>0</v>
      </c>
      <c r="L6" s="61">
        <v>7002390680.0600004</v>
      </c>
      <c r="M6" s="62">
        <v>7002390680.0600004</v>
      </c>
      <c r="N6" s="62">
        <v>0</v>
      </c>
      <c r="O6" s="61">
        <v>0</v>
      </c>
      <c r="P6" s="61">
        <v>13029184</v>
      </c>
      <c r="Q6" s="62">
        <v>0</v>
      </c>
      <c r="R6" s="63">
        <f>IFERROR(I6/G6,"")</f>
        <v>0.49204754149671298</v>
      </c>
    </row>
    <row r="7" spans="1:18" x14ac:dyDescent="0.25">
      <c r="A7" s="3">
        <v>929</v>
      </c>
      <c r="B7" s="3">
        <v>105</v>
      </c>
      <c r="C7" s="3" t="s">
        <v>2</v>
      </c>
      <c r="D7" s="59" t="s">
        <v>137</v>
      </c>
      <c r="E7" s="60">
        <v>0</v>
      </c>
      <c r="F7" s="61">
        <v>951170933</v>
      </c>
      <c r="G7" s="61">
        <v>951170933</v>
      </c>
      <c r="H7" s="61">
        <v>0</v>
      </c>
      <c r="I7" s="61">
        <v>538861767.63999999</v>
      </c>
      <c r="J7" s="62">
        <v>538861767.63999999</v>
      </c>
      <c r="K7" s="62">
        <f>H7+O7</f>
        <v>0</v>
      </c>
      <c r="L7" s="61">
        <v>412309165.36000001</v>
      </c>
      <c r="M7" s="62">
        <v>412309165.36000001</v>
      </c>
      <c r="N7" s="62">
        <v>0</v>
      </c>
      <c r="O7" s="61">
        <v>0</v>
      </c>
      <c r="P7" s="61">
        <v>200000000</v>
      </c>
      <c r="Q7" s="62">
        <v>0</v>
      </c>
      <c r="R7" s="63">
        <f t="shared" ref="R7:R70" si="0">IFERROR(I7/G7,"")</f>
        <v>0.56652463710221468</v>
      </c>
    </row>
    <row r="8" spans="1:18" x14ac:dyDescent="0.25">
      <c r="A8" s="3">
        <v>929</v>
      </c>
      <c r="B8" s="3">
        <v>201</v>
      </c>
      <c r="C8" s="3" t="s">
        <v>2</v>
      </c>
      <c r="D8" s="59" t="s">
        <v>137</v>
      </c>
      <c r="E8" s="60">
        <v>0</v>
      </c>
      <c r="F8" s="61">
        <v>591465782</v>
      </c>
      <c r="G8" s="61">
        <v>591465782</v>
      </c>
      <c r="H8" s="61">
        <v>0</v>
      </c>
      <c r="I8" s="61">
        <v>279675396.01999998</v>
      </c>
      <c r="J8" s="62">
        <v>279675396.01999998</v>
      </c>
      <c r="K8" s="62">
        <f>H8+O8</f>
        <v>0</v>
      </c>
      <c r="L8" s="61">
        <v>311790385.98000002</v>
      </c>
      <c r="M8" s="62">
        <v>311790385.98000002</v>
      </c>
      <c r="N8" s="62">
        <v>0</v>
      </c>
      <c r="O8" s="61">
        <v>0</v>
      </c>
      <c r="P8" s="61">
        <v>0</v>
      </c>
      <c r="Q8" s="62">
        <v>0</v>
      </c>
      <c r="R8" s="63">
        <f t="shared" si="0"/>
        <v>0.47285135426481861</v>
      </c>
    </row>
    <row r="9" spans="1:18" x14ac:dyDescent="0.25">
      <c r="A9" s="3">
        <v>929</v>
      </c>
      <c r="B9" s="3">
        <v>203</v>
      </c>
      <c r="C9" s="3" t="s">
        <v>2</v>
      </c>
      <c r="D9" s="59" t="s">
        <v>137</v>
      </c>
      <c r="E9" s="60">
        <v>0</v>
      </c>
      <c r="F9" s="61">
        <v>103333949</v>
      </c>
      <c r="G9" s="61">
        <v>103333949</v>
      </c>
      <c r="H9" s="61">
        <v>0</v>
      </c>
      <c r="I9" s="61">
        <v>42130249.770000003</v>
      </c>
      <c r="J9" s="62">
        <v>42130249.770000003</v>
      </c>
      <c r="K9" s="62">
        <f>H9+O9</f>
        <v>0</v>
      </c>
      <c r="L9" s="61">
        <v>61203699.229999997</v>
      </c>
      <c r="M9" s="62">
        <v>61203699.229999997</v>
      </c>
      <c r="N9" s="62">
        <v>0</v>
      </c>
      <c r="O9" s="61">
        <v>0</v>
      </c>
      <c r="P9" s="61">
        <v>0</v>
      </c>
      <c r="Q9" s="62">
        <v>0</v>
      </c>
      <c r="R9" s="63">
        <f t="shared" si="0"/>
        <v>0.40770966538789688</v>
      </c>
    </row>
    <row r="10" spans="1:18" x14ac:dyDescent="0.25">
      <c r="A10" s="3">
        <v>929</v>
      </c>
      <c r="B10" s="3">
        <v>301</v>
      </c>
      <c r="C10" s="3" t="s">
        <v>2</v>
      </c>
      <c r="D10" s="59" t="s">
        <v>137</v>
      </c>
      <c r="E10" s="60">
        <v>0</v>
      </c>
      <c r="F10" s="61">
        <v>4596772608</v>
      </c>
      <c r="G10" s="61">
        <v>4596772608</v>
      </c>
      <c r="H10" s="61">
        <v>0</v>
      </c>
      <c r="I10" s="61">
        <v>2081644971.1199999</v>
      </c>
      <c r="J10" s="62">
        <v>2081644971.1199999</v>
      </c>
      <c r="K10" s="62">
        <f>H10+O10</f>
        <v>0</v>
      </c>
      <c r="L10" s="61">
        <v>2515127636.8800001</v>
      </c>
      <c r="M10" s="62">
        <v>2402098452.8800001</v>
      </c>
      <c r="N10" s="62">
        <v>0</v>
      </c>
      <c r="O10" s="61">
        <v>0</v>
      </c>
      <c r="P10" s="61">
        <v>0</v>
      </c>
      <c r="Q10" s="62">
        <v>113029184</v>
      </c>
      <c r="R10" s="63">
        <f t="shared" si="0"/>
        <v>0.45284923763625068</v>
      </c>
    </row>
    <row r="11" spans="1:18" x14ac:dyDescent="0.25">
      <c r="A11" s="3">
        <v>929</v>
      </c>
      <c r="B11" s="3">
        <v>302</v>
      </c>
      <c r="C11" s="3" t="s">
        <v>2</v>
      </c>
      <c r="D11" s="59" t="s">
        <v>137</v>
      </c>
      <c r="E11" s="60">
        <v>0</v>
      </c>
      <c r="F11" s="61">
        <v>6545544082</v>
      </c>
      <c r="G11" s="61">
        <v>6529544082</v>
      </c>
      <c r="H11" s="61">
        <v>0</v>
      </c>
      <c r="I11" s="61">
        <v>3133304489.9699998</v>
      </c>
      <c r="J11" s="62">
        <v>3133304489.9699998</v>
      </c>
      <c r="K11" s="62">
        <f>H11+O11</f>
        <v>0</v>
      </c>
      <c r="L11" s="61">
        <v>3396239592.0300002</v>
      </c>
      <c r="M11" s="62">
        <v>3296239592.0300002</v>
      </c>
      <c r="N11" s="62">
        <v>0</v>
      </c>
      <c r="O11" s="61">
        <v>0</v>
      </c>
      <c r="P11" s="61">
        <v>0</v>
      </c>
      <c r="Q11" s="62">
        <v>100000000</v>
      </c>
      <c r="R11" s="63">
        <f t="shared" si="0"/>
        <v>0.47986573803944182</v>
      </c>
    </row>
    <row r="12" spans="1:18" x14ac:dyDescent="0.25">
      <c r="A12" s="3">
        <v>929</v>
      </c>
      <c r="B12" s="3">
        <v>303</v>
      </c>
      <c r="C12" s="3" t="s">
        <v>2</v>
      </c>
      <c r="D12" s="59" t="s">
        <v>137</v>
      </c>
      <c r="E12" s="60">
        <v>0</v>
      </c>
      <c r="F12" s="61">
        <v>3061118500</v>
      </c>
      <c r="G12" s="61">
        <v>3061118500</v>
      </c>
      <c r="H12" s="61">
        <v>0</v>
      </c>
      <c r="I12" s="61">
        <v>7548465.8799999999</v>
      </c>
      <c r="J12" s="62">
        <v>7548465.8799999999</v>
      </c>
      <c r="K12" s="62">
        <f>H12+O12</f>
        <v>0</v>
      </c>
      <c r="L12" s="61">
        <v>3053570034.1199999</v>
      </c>
      <c r="M12" s="62">
        <v>3053570034.1199999</v>
      </c>
      <c r="N12" s="62">
        <v>0</v>
      </c>
      <c r="O12" s="61">
        <v>0</v>
      </c>
      <c r="P12" s="61">
        <v>0</v>
      </c>
      <c r="Q12" s="62">
        <v>0</v>
      </c>
      <c r="R12" s="63">
        <f t="shared" si="0"/>
        <v>2.4659175657525184E-3</v>
      </c>
    </row>
    <row r="13" spans="1:18" x14ac:dyDescent="0.25">
      <c r="A13" s="3">
        <v>929</v>
      </c>
      <c r="B13" s="3">
        <v>304</v>
      </c>
      <c r="C13" s="3" t="s">
        <v>2</v>
      </c>
      <c r="D13" s="59" t="s">
        <v>137</v>
      </c>
      <c r="E13" s="60">
        <v>0</v>
      </c>
      <c r="F13" s="61">
        <v>2771283324</v>
      </c>
      <c r="G13" s="61">
        <v>2787283324</v>
      </c>
      <c r="H13" s="61">
        <v>0</v>
      </c>
      <c r="I13" s="61">
        <v>2761202055.7800002</v>
      </c>
      <c r="J13" s="62">
        <v>2761202055.7800002</v>
      </c>
      <c r="K13" s="62">
        <f>H13+O13</f>
        <v>0</v>
      </c>
      <c r="L13" s="61">
        <v>26081268.219999999</v>
      </c>
      <c r="M13" s="62">
        <v>26081268.219999999</v>
      </c>
      <c r="N13" s="62">
        <v>0</v>
      </c>
      <c r="O13" s="61">
        <v>0</v>
      </c>
      <c r="P13" s="61">
        <v>0</v>
      </c>
      <c r="Q13" s="62">
        <v>0</v>
      </c>
      <c r="R13" s="63">
        <f t="shared" si="0"/>
        <v>0.99064276387139183</v>
      </c>
    </row>
    <row r="14" spans="1:18" x14ac:dyDescent="0.25">
      <c r="A14" s="3">
        <v>929</v>
      </c>
      <c r="B14" s="3">
        <v>399</v>
      </c>
      <c r="C14" s="3" t="s">
        <v>2</v>
      </c>
      <c r="D14" s="59" t="s">
        <v>137</v>
      </c>
      <c r="E14" s="60">
        <v>0</v>
      </c>
      <c r="F14" s="61">
        <v>7388327574</v>
      </c>
      <c r="G14" s="61">
        <v>7388327574</v>
      </c>
      <c r="H14" s="61">
        <v>0</v>
      </c>
      <c r="I14" s="61">
        <v>3622419212.9099998</v>
      </c>
      <c r="J14" s="62">
        <v>3622419212.9099998</v>
      </c>
      <c r="K14" s="62">
        <f>H14+O14</f>
        <v>0</v>
      </c>
      <c r="L14" s="61">
        <v>3765908361.0900002</v>
      </c>
      <c r="M14" s="62">
        <v>3765908361.0900002</v>
      </c>
      <c r="N14" s="62">
        <v>0</v>
      </c>
      <c r="O14" s="61">
        <v>0</v>
      </c>
      <c r="P14" s="61">
        <v>0</v>
      </c>
      <c r="Q14" s="62">
        <v>0</v>
      </c>
      <c r="R14" s="63">
        <f t="shared" si="0"/>
        <v>0.49028947033392589</v>
      </c>
    </row>
    <row r="15" spans="1:18" x14ac:dyDescent="0.25">
      <c r="A15" s="3">
        <v>929</v>
      </c>
      <c r="B15" s="3">
        <v>401</v>
      </c>
      <c r="C15" s="3" t="s">
        <v>2</v>
      </c>
      <c r="D15" s="59" t="s">
        <v>137</v>
      </c>
      <c r="E15" s="60">
        <v>0</v>
      </c>
      <c r="F15" s="61">
        <v>3397841535</v>
      </c>
      <c r="G15" s="61">
        <v>3397841535</v>
      </c>
      <c r="H15" s="61">
        <v>1824548030.3699999</v>
      </c>
      <c r="I15" s="61">
        <v>1548293504.6300001</v>
      </c>
      <c r="J15" s="62">
        <v>1548293504.6300001</v>
      </c>
      <c r="K15" s="62">
        <f>H15+O15</f>
        <v>1824548030.3699999</v>
      </c>
      <c r="L15" s="61">
        <v>25000000</v>
      </c>
      <c r="M15" s="62">
        <v>0</v>
      </c>
      <c r="N15" s="62">
        <v>0</v>
      </c>
      <c r="O15" s="61">
        <v>0</v>
      </c>
      <c r="P15" s="61">
        <v>0</v>
      </c>
      <c r="Q15" s="62">
        <v>25000000</v>
      </c>
      <c r="R15" s="63">
        <f t="shared" si="0"/>
        <v>0.45566972111016946</v>
      </c>
    </row>
    <row r="16" spans="1:18" x14ac:dyDescent="0.25">
      <c r="A16" s="3">
        <v>929</v>
      </c>
      <c r="B16" s="3">
        <v>405</v>
      </c>
      <c r="C16" s="3" t="s">
        <v>2</v>
      </c>
      <c r="D16" s="59" t="s">
        <v>137</v>
      </c>
      <c r="E16" s="60">
        <v>0</v>
      </c>
      <c r="F16" s="61">
        <v>183667110</v>
      </c>
      <c r="G16" s="61">
        <v>183667110</v>
      </c>
      <c r="H16" s="61">
        <v>99975569.180000007</v>
      </c>
      <c r="I16" s="61">
        <v>83691540.819999993</v>
      </c>
      <c r="J16" s="62">
        <v>83691540.819999993</v>
      </c>
      <c r="K16" s="62">
        <f>H16+O16</f>
        <v>99975569.180000007</v>
      </c>
      <c r="L16" s="61">
        <v>0</v>
      </c>
      <c r="M16" s="62">
        <v>0</v>
      </c>
      <c r="N16" s="62">
        <v>0</v>
      </c>
      <c r="O16" s="61">
        <v>0</v>
      </c>
      <c r="P16" s="61">
        <v>0</v>
      </c>
      <c r="Q16" s="62">
        <v>0</v>
      </c>
      <c r="R16" s="63">
        <f t="shared" si="0"/>
        <v>0.45566972126909383</v>
      </c>
    </row>
    <row r="17" spans="1:18" x14ac:dyDescent="0.25">
      <c r="A17" s="3">
        <v>929</v>
      </c>
      <c r="B17" s="3">
        <v>502</v>
      </c>
      <c r="C17" s="3" t="s">
        <v>2</v>
      </c>
      <c r="D17" s="59" t="s">
        <v>137</v>
      </c>
      <c r="E17" s="60">
        <v>0</v>
      </c>
      <c r="F17" s="61">
        <v>1102002660</v>
      </c>
      <c r="G17" s="61">
        <v>1102002660</v>
      </c>
      <c r="H17" s="61">
        <v>599853415.25999999</v>
      </c>
      <c r="I17" s="61">
        <v>502149244.74000001</v>
      </c>
      <c r="J17" s="62">
        <v>502149244.74000001</v>
      </c>
      <c r="K17" s="62">
        <f>H17+O17</f>
        <v>599853415.25999999</v>
      </c>
      <c r="L17" s="61">
        <v>0</v>
      </c>
      <c r="M17" s="62">
        <v>0</v>
      </c>
      <c r="N17" s="62">
        <v>0</v>
      </c>
      <c r="O17" s="61">
        <v>0</v>
      </c>
      <c r="P17" s="61">
        <v>0</v>
      </c>
      <c r="Q17" s="62">
        <v>0</v>
      </c>
      <c r="R17" s="63">
        <f t="shared" si="0"/>
        <v>0.45566972110575488</v>
      </c>
    </row>
    <row r="18" spans="1:18" x14ac:dyDescent="0.25">
      <c r="A18" s="3">
        <v>929</v>
      </c>
      <c r="B18" s="3">
        <v>503</v>
      </c>
      <c r="C18" s="3" t="s">
        <v>2</v>
      </c>
      <c r="D18" s="59" t="s">
        <v>137</v>
      </c>
      <c r="E18" s="60">
        <v>0</v>
      </c>
      <c r="F18" s="61">
        <v>551001330</v>
      </c>
      <c r="G18" s="61">
        <v>551001330</v>
      </c>
      <c r="H18" s="61">
        <v>299926707.61000001</v>
      </c>
      <c r="I18" s="61">
        <v>251074622.38999999</v>
      </c>
      <c r="J18" s="62">
        <v>251074622.38999999</v>
      </c>
      <c r="K18" s="62">
        <f>H18+O18</f>
        <v>299926707.61000001</v>
      </c>
      <c r="L18" s="61">
        <v>0</v>
      </c>
      <c r="M18" s="62">
        <v>0</v>
      </c>
      <c r="N18" s="62">
        <v>0</v>
      </c>
      <c r="O18" s="61">
        <v>0</v>
      </c>
      <c r="P18" s="61">
        <v>0</v>
      </c>
      <c r="Q18" s="62">
        <v>0</v>
      </c>
      <c r="R18" s="63">
        <f t="shared" si="0"/>
        <v>0.4556697211420524</v>
      </c>
    </row>
    <row r="19" spans="1:18" x14ac:dyDescent="0.25">
      <c r="A19" s="3">
        <v>929</v>
      </c>
      <c r="B19" s="3">
        <v>504</v>
      </c>
      <c r="C19" s="3" t="s">
        <v>2</v>
      </c>
      <c r="D19" s="59" t="s">
        <v>137</v>
      </c>
      <c r="E19" s="60">
        <v>0</v>
      </c>
      <c r="F19" s="61">
        <v>5274919399</v>
      </c>
      <c r="G19" s="61">
        <v>5274919399</v>
      </c>
      <c r="H19" s="61">
        <v>2628712045.8699999</v>
      </c>
      <c r="I19" s="61">
        <v>2636207353.1300001</v>
      </c>
      <c r="J19" s="62">
        <v>2636207353.1300001</v>
      </c>
      <c r="K19" s="62">
        <f>H19+O19</f>
        <v>2628712045.8699999</v>
      </c>
      <c r="L19" s="61">
        <v>10000000</v>
      </c>
      <c r="M19" s="62">
        <v>0</v>
      </c>
      <c r="N19" s="62">
        <v>0</v>
      </c>
      <c r="O19" s="61">
        <v>0</v>
      </c>
      <c r="P19" s="61">
        <v>0</v>
      </c>
      <c r="Q19" s="62">
        <v>10000000</v>
      </c>
      <c r="R19" s="63">
        <f t="shared" si="0"/>
        <v>0.49976258473821661</v>
      </c>
    </row>
    <row r="20" spans="1:18" x14ac:dyDescent="0.25">
      <c r="A20" s="3">
        <v>929</v>
      </c>
      <c r="B20" s="3">
        <v>505</v>
      </c>
      <c r="C20" s="3" t="s">
        <v>2</v>
      </c>
      <c r="D20" s="59" t="s">
        <v>137</v>
      </c>
      <c r="E20" s="60">
        <v>0</v>
      </c>
      <c r="F20" s="61">
        <v>530077006</v>
      </c>
      <c r="G20" s="61">
        <v>530077006</v>
      </c>
      <c r="H20" s="61">
        <v>251719486.41</v>
      </c>
      <c r="I20" s="61">
        <v>278357519.58999997</v>
      </c>
      <c r="J20" s="62">
        <v>236461897.16</v>
      </c>
      <c r="K20" s="62">
        <f>H20+O20</f>
        <v>251719486.41</v>
      </c>
      <c r="L20" s="61">
        <v>0</v>
      </c>
      <c r="M20" s="62">
        <v>0</v>
      </c>
      <c r="N20" s="62">
        <v>0</v>
      </c>
      <c r="O20" s="61">
        <v>0</v>
      </c>
      <c r="P20" s="61">
        <v>35000000</v>
      </c>
      <c r="Q20" s="62">
        <v>0</v>
      </c>
      <c r="R20" s="63">
        <f t="shared" si="0"/>
        <v>0.52512656923284839</v>
      </c>
    </row>
    <row r="21" spans="1:18" ht="33.75" x14ac:dyDescent="0.25">
      <c r="A21" s="3">
        <v>929</v>
      </c>
      <c r="B21" s="3">
        <v>10406</v>
      </c>
      <c r="C21" s="3" t="s">
        <v>2</v>
      </c>
      <c r="D21" s="59" t="s">
        <v>138</v>
      </c>
      <c r="E21" s="60" t="str">
        <f>MID(B21,1,1)</f>
        <v>1</v>
      </c>
      <c r="F21" s="61">
        <v>144616</v>
      </c>
      <c r="G21" s="61">
        <v>144616</v>
      </c>
      <c r="H21" s="61">
        <v>0</v>
      </c>
      <c r="I21" s="61">
        <v>0</v>
      </c>
      <c r="J21" s="62">
        <v>0</v>
      </c>
      <c r="K21" s="62">
        <f>H21+O21</f>
        <v>0</v>
      </c>
      <c r="L21" s="61">
        <v>144616</v>
      </c>
      <c r="M21" s="62">
        <v>144616</v>
      </c>
      <c r="N21" s="62">
        <v>0</v>
      </c>
      <c r="O21" s="61">
        <v>0</v>
      </c>
      <c r="P21" s="61">
        <v>0</v>
      </c>
      <c r="Q21" s="62">
        <v>0</v>
      </c>
      <c r="R21" s="63">
        <f t="shared" si="0"/>
        <v>0</v>
      </c>
    </row>
    <row r="22" spans="1:18" ht="33.75" x14ac:dyDescent="0.25">
      <c r="A22" s="3">
        <v>929</v>
      </c>
      <c r="B22" s="3">
        <v>10499</v>
      </c>
      <c r="C22" s="3" t="s">
        <v>2</v>
      </c>
      <c r="D22" s="59" t="s">
        <v>138</v>
      </c>
      <c r="E22" s="60" t="str">
        <f t="shared" ref="E22:E85" si="1">MID(B22,1,1)</f>
        <v>1</v>
      </c>
      <c r="F22" s="61">
        <v>3495271</v>
      </c>
      <c r="G22" s="61">
        <v>3495271</v>
      </c>
      <c r="H22" s="61">
        <v>728157.6</v>
      </c>
      <c r="I22" s="61">
        <v>107830</v>
      </c>
      <c r="J22" s="62">
        <v>46330</v>
      </c>
      <c r="K22" s="62">
        <f>H22+O22</f>
        <v>728157.6</v>
      </c>
      <c r="L22" s="61">
        <v>2659283.4</v>
      </c>
      <c r="M22" s="62">
        <v>2659283.4</v>
      </c>
      <c r="N22" s="62">
        <v>0</v>
      </c>
      <c r="O22" s="61">
        <v>0</v>
      </c>
      <c r="P22" s="61">
        <v>0</v>
      </c>
      <c r="Q22" s="62">
        <v>0</v>
      </c>
      <c r="R22" s="63">
        <f t="shared" si="0"/>
        <v>3.0850254529620164E-2</v>
      </c>
    </row>
    <row r="23" spans="1:18" ht="33.75" x14ac:dyDescent="0.25">
      <c r="A23" s="3">
        <v>929</v>
      </c>
      <c r="B23" s="3">
        <v>10501</v>
      </c>
      <c r="C23" s="3" t="s">
        <v>2</v>
      </c>
      <c r="D23" s="59" t="s">
        <v>138</v>
      </c>
      <c r="E23" s="60" t="str">
        <f t="shared" si="1"/>
        <v>1</v>
      </c>
      <c r="F23" s="61">
        <v>0</v>
      </c>
      <c r="G23" s="61">
        <v>150000</v>
      </c>
      <c r="H23" s="61">
        <v>111644</v>
      </c>
      <c r="I23" s="61">
        <v>38356</v>
      </c>
      <c r="J23" s="62">
        <v>37381</v>
      </c>
      <c r="K23" s="62">
        <f>H23+O23</f>
        <v>111644</v>
      </c>
      <c r="L23" s="61">
        <v>0</v>
      </c>
      <c r="M23" s="62">
        <v>0</v>
      </c>
      <c r="N23" s="62">
        <v>0</v>
      </c>
      <c r="O23" s="61">
        <v>0</v>
      </c>
      <c r="P23" s="61">
        <v>0</v>
      </c>
      <c r="Q23" s="62">
        <v>0</v>
      </c>
      <c r="R23" s="63">
        <f t="shared" si="0"/>
        <v>0.25570666666666669</v>
      </c>
    </row>
    <row r="24" spans="1:18" ht="33.75" x14ac:dyDescent="0.25">
      <c r="A24" s="3">
        <v>929</v>
      </c>
      <c r="B24" s="3">
        <v>10502</v>
      </c>
      <c r="C24" s="3" t="s">
        <v>2</v>
      </c>
      <c r="D24" s="59" t="s">
        <v>138</v>
      </c>
      <c r="E24" s="60" t="str">
        <f t="shared" si="1"/>
        <v>1</v>
      </c>
      <c r="F24" s="61">
        <v>2725921</v>
      </c>
      <c r="G24" s="61">
        <v>2725921</v>
      </c>
      <c r="H24" s="61">
        <v>488889.9</v>
      </c>
      <c r="I24" s="61">
        <v>565500</v>
      </c>
      <c r="J24" s="62">
        <v>561200</v>
      </c>
      <c r="K24" s="62">
        <f>H24+O24</f>
        <v>488889.9</v>
      </c>
      <c r="L24" s="61">
        <v>1671531.1</v>
      </c>
      <c r="M24" s="62">
        <v>1671531.1</v>
      </c>
      <c r="N24" s="62">
        <v>0</v>
      </c>
      <c r="O24" s="61">
        <v>0</v>
      </c>
      <c r="P24" s="61">
        <v>0</v>
      </c>
      <c r="Q24" s="62">
        <v>0</v>
      </c>
      <c r="R24" s="63">
        <f t="shared" si="0"/>
        <v>0.20745282053295014</v>
      </c>
    </row>
    <row r="25" spans="1:18" ht="33.75" x14ac:dyDescent="0.25">
      <c r="A25" s="3">
        <v>929</v>
      </c>
      <c r="B25" s="3">
        <v>10807</v>
      </c>
      <c r="C25" s="3" t="s">
        <v>2</v>
      </c>
      <c r="D25" s="59" t="s">
        <v>138</v>
      </c>
      <c r="E25" s="60" t="str">
        <f t="shared" si="1"/>
        <v>1</v>
      </c>
      <c r="F25" s="61">
        <v>0</v>
      </c>
      <c r="G25" s="61">
        <v>0</v>
      </c>
      <c r="H25" s="61">
        <v>0</v>
      </c>
      <c r="I25" s="61">
        <v>0</v>
      </c>
      <c r="J25" s="62">
        <v>0</v>
      </c>
      <c r="K25" s="62">
        <f>H25+O25</f>
        <v>0</v>
      </c>
      <c r="L25" s="61">
        <v>0</v>
      </c>
      <c r="M25" s="62">
        <v>0</v>
      </c>
      <c r="N25" s="62">
        <v>0</v>
      </c>
      <c r="O25" s="61">
        <v>0</v>
      </c>
      <c r="P25" s="61">
        <v>0</v>
      </c>
      <c r="Q25" s="62">
        <v>0</v>
      </c>
      <c r="R25" s="63" t="str">
        <f t="shared" si="0"/>
        <v/>
      </c>
    </row>
    <row r="26" spans="1:18" ht="33.75" x14ac:dyDescent="0.25">
      <c r="A26" s="3">
        <v>929</v>
      </c>
      <c r="B26" s="3">
        <v>20203</v>
      </c>
      <c r="C26" s="3" t="s">
        <v>2</v>
      </c>
      <c r="D26" s="59" t="s">
        <v>138</v>
      </c>
      <c r="E26" s="60" t="str">
        <f t="shared" si="1"/>
        <v>2</v>
      </c>
      <c r="F26" s="61">
        <v>180530</v>
      </c>
      <c r="G26" s="61">
        <v>180530</v>
      </c>
      <c r="H26" s="61">
        <v>45132.5</v>
      </c>
      <c r="I26" s="61">
        <v>0</v>
      </c>
      <c r="J26" s="62">
        <v>0</v>
      </c>
      <c r="K26" s="62">
        <f>H26+O26</f>
        <v>45132.5</v>
      </c>
      <c r="L26" s="61">
        <v>135397.5</v>
      </c>
      <c r="M26" s="62">
        <v>135397.5</v>
      </c>
      <c r="N26" s="62">
        <v>0</v>
      </c>
      <c r="O26" s="61">
        <v>0</v>
      </c>
      <c r="P26" s="61">
        <v>0</v>
      </c>
      <c r="Q26" s="62">
        <v>0</v>
      </c>
      <c r="R26" s="63">
        <f t="shared" si="0"/>
        <v>0</v>
      </c>
    </row>
    <row r="27" spans="1:18" ht="33.75" x14ac:dyDescent="0.25">
      <c r="A27" s="3">
        <v>929</v>
      </c>
      <c r="B27" s="3">
        <v>29901</v>
      </c>
      <c r="C27" s="3" t="s">
        <v>2</v>
      </c>
      <c r="D27" s="59" t="s">
        <v>138</v>
      </c>
      <c r="E27" s="60" t="str">
        <f t="shared" si="1"/>
        <v>2</v>
      </c>
      <c r="F27" s="61">
        <v>0</v>
      </c>
      <c r="G27" s="61">
        <v>0</v>
      </c>
      <c r="H27" s="61">
        <v>0</v>
      </c>
      <c r="I27" s="61">
        <v>0</v>
      </c>
      <c r="J27" s="62">
        <v>0</v>
      </c>
      <c r="K27" s="62">
        <f>H27+O27</f>
        <v>0</v>
      </c>
      <c r="L27" s="61">
        <v>0</v>
      </c>
      <c r="M27" s="62">
        <v>0</v>
      </c>
      <c r="N27" s="62">
        <v>0</v>
      </c>
      <c r="O27" s="61">
        <v>0</v>
      </c>
      <c r="P27" s="61">
        <v>0</v>
      </c>
      <c r="Q27" s="62">
        <v>0</v>
      </c>
      <c r="R27" s="63" t="str">
        <f t="shared" si="0"/>
        <v/>
      </c>
    </row>
    <row r="28" spans="1:18" ht="33.75" x14ac:dyDescent="0.25">
      <c r="A28" s="3">
        <v>929</v>
      </c>
      <c r="B28" s="3">
        <v>29902</v>
      </c>
      <c r="C28" s="3" t="s">
        <v>2</v>
      </c>
      <c r="D28" s="59" t="s">
        <v>138</v>
      </c>
      <c r="E28" s="60" t="str">
        <f t="shared" si="1"/>
        <v>2</v>
      </c>
      <c r="F28" s="61">
        <v>0</v>
      </c>
      <c r="G28" s="61">
        <v>0</v>
      </c>
      <c r="H28" s="61">
        <v>0</v>
      </c>
      <c r="I28" s="61">
        <v>0</v>
      </c>
      <c r="J28" s="62">
        <v>0</v>
      </c>
      <c r="K28" s="62">
        <f>H28+O28</f>
        <v>0</v>
      </c>
      <c r="L28" s="61">
        <v>0</v>
      </c>
      <c r="M28" s="62">
        <v>0</v>
      </c>
      <c r="N28" s="62">
        <v>0</v>
      </c>
      <c r="O28" s="61">
        <v>0</v>
      </c>
      <c r="P28" s="61">
        <v>0</v>
      </c>
      <c r="Q28" s="62">
        <v>0</v>
      </c>
      <c r="R28" s="63" t="str">
        <f t="shared" si="0"/>
        <v/>
      </c>
    </row>
    <row r="29" spans="1:18" ht="33.75" x14ac:dyDescent="0.25">
      <c r="A29" s="3">
        <v>929</v>
      </c>
      <c r="B29" s="3">
        <v>29903</v>
      </c>
      <c r="C29" s="3" t="s">
        <v>2</v>
      </c>
      <c r="D29" s="59" t="s">
        <v>138</v>
      </c>
      <c r="E29" s="60" t="str">
        <f t="shared" si="1"/>
        <v>2</v>
      </c>
      <c r="F29" s="61">
        <v>32324</v>
      </c>
      <c r="G29" s="61">
        <v>32324</v>
      </c>
      <c r="H29" s="61">
        <v>5339.25</v>
      </c>
      <c r="I29" s="61">
        <v>0</v>
      </c>
      <c r="J29" s="62">
        <v>0</v>
      </c>
      <c r="K29" s="62">
        <f>H29+O29</f>
        <v>5339.25</v>
      </c>
      <c r="L29" s="61">
        <v>26984.75</v>
      </c>
      <c r="M29" s="62">
        <v>26984.75</v>
      </c>
      <c r="N29" s="62">
        <v>0</v>
      </c>
      <c r="O29" s="61">
        <v>0</v>
      </c>
      <c r="P29" s="61">
        <v>0</v>
      </c>
      <c r="Q29" s="62">
        <v>0</v>
      </c>
      <c r="R29" s="63">
        <f t="shared" si="0"/>
        <v>0</v>
      </c>
    </row>
    <row r="30" spans="1:18" ht="33.75" x14ac:dyDescent="0.25">
      <c r="A30" s="3">
        <v>929</v>
      </c>
      <c r="B30" s="3">
        <v>29907</v>
      </c>
      <c r="C30" s="3" t="s">
        <v>2</v>
      </c>
      <c r="D30" s="59" t="s">
        <v>138</v>
      </c>
      <c r="E30" s="60" t="str">
        <f t="shared" si="1"/>
        <v>2</v>
      </c>
      <c r="F30" s="61">
        <v>15954</v>
      </c>
      <c r="G30" s="61">
        <v>15954</v>
      </c>
      <c r="H30" s="61">
        <v>0</v>
      </c>
      <c r="I30" s="61">
        <v>0</v>
      </c>
      <c r="J30" s="62">
        <v>0</v>
      </c>
      <c r="K30" s="62">
        <f>H30+O30</f>
        <v>0</v>
      </c>
      <c r="L30" s="61">
        <v>15954</v>
      </c>
      <c r="M30" s="62">
        <v>15954</v>
      </c>
      <c r="N30" s="62">
        <v>0</v>
      </c>
      <c r="O30" s="61">
        <v>0</v>
      </c>
      <c r="P30" s="61">
        <v>0</v>
      </c>
      <c r="Q30" s="62">
        <v>0</v>
      </c>
      <c r="R30" s="63">
        <f t="shared" si="0"/>
        <v>0</v>
      </c>
    </row>
    <row r="31" spans="1:18" ht="33.75" x14ac:dyDescent="0.25">
      <c r="A31" s="3">
        <v>929</v>
      </c>
      <c r="B31" s="3">
        <v>10304</v>
      </c>
      <c r="C31" s="3" t="s">
        <v>2</v>
      </c>
      <c r="D31" s="59" t="s">
        <v>139</v>
      </c>
      <c r="E31" s="60" t="str">
        <f t="shared" si="1"/>
        <v>1</v>
      </c>
      <c r="F31" s="61">
        <v>400000</v>
      </c>
      <c r="G31" s="61">
        <v>400000</v>
      </c>
      <c r="H31" s="61">
        <v>0</v>
      </c>
      <c r="I31" s="61">
        <v>0</v>
      </c>
      <c r="J31" s="62">
        <v>0</v>
      </c>
      <c r="K31" s="62">
        <f>H31+O31</f>
        <v>0</v>
      </c>
      <c r="L31" s="61">
        <v>400000</v>
      </c>
      <c r="M31" s="62">
        <v>400000</v>
      </c>
      <c r="N31" s="62">
        <v>0</v>
      </c>
      <c r="O31" s="61">
        <v>0</v>
      </c>
      <c r="P31" s="61">
        <v>0</v>
      </c>
      <c r="Q31" s="62">
        <v>0</v>
      </c>
      <c r="R31" s="63">
        <f t="shared" si="0"/>
        <v>0</v>
      </c>
    </row>
    <row r="32" spans="1:18" ht="33.75" x14ac:dyDescent="0.25">
      <c r="A32" s="3">
        <v>929</v>
      </c>
      <c r="B32" s="3">
        <v>10307</v>
      </c>
      <c r="C32" s="3" t="s">
        <v>2</v>
      </c>
      <c r="D32" s="59" t="s">
        <v>139</v>
      </c>
      <c r="E32" s="60" t="str">
        <f t="shared" si="1"/>
        <v>1</v>
      </c>
      <c r="F32" s="61">
        <v>36000</v>
      </c>
      <c r="G32" s="61">
        <v>85193</v>
      </c>
      <c r="H32" s="61">
        <v>60596.06</v>
      </c>
      <c r="I32" s="61">
        <v>24596.94</v>
      </c>
      <c r="J32" s="62">
        <v>24596.94</v>
      </c>
      <c r="K32" s="62">
        <f>H32+O32</f>
        <v>60596.06</v>
      </c>
      <c r="L32" s="61">
        <v>0</v>
      </c>
      <c r="M32" s="62">
        <v>0</v>
      </c>
      <c r="N32" s="62">
        <v>0</v>
      </c>
      <c r="O32" s="61">
        <v>0</v>
      </c>
      <c r="P32" s="61">
        <v>0</v>
      </c>
      <c r="Q32" s="62">
        <v>0</v>
      </c>
      <c r="R32" s="63">
        <f t="shared" si="0"/>
        <v>0.28872020001643328</v>
      </c>
    </row>
    <row r="33" spans="1:18" ht="33.75" x14ac:dyDescent="0.25">
      <c r="A33" s="3">
        <v>929</v>
      </c>
      <c r="B33" s="3">
        <v>10406</v>
      </c>
      <c r="C33" s="3" t="s">
        <v>2</v>
      </c>
      <c r="D33" s="59" t="s">
        <v>139</v>
      </c>
      <c r="E33" s="60" t="str">
        <f t="shared" si="1"/>
        <v>1</v>
      </c>
      <c r="F33" s="61">
        <v>306000</v>
      </c>
      <c r="G33" s="61">
        <v>171510.61</v>
      </c>
      <c r="H33" s="61">
        <v>0</v>
      </c>
      <c r="I33" s="61">
        <v>0</v>
      </c>
      <c r="J33" s="62">
        <v>0</v>
      </c>
      <c r="K33" s="62">
        <f>H33+O33</f>
        <v>0</v>
      </c>
      <c r="L33" s="61">
        <v>171510.61</v>
      </c>
      <c r="M33" s="62">
        <v>171510.61</v>
      </c>
      <c r="N33" s="62">
        <v>0</v>
      </c>
      <c r="O33" s="61">
        <v>0</v>
      </c>
      <c r="P33" s="61">
        <v>0</v>
      </c>
      <c r="Q33" s="62">
        <v>0</v>
      </c>
      <c r="R33" s="63">
        <f t="shared" si="0"/>
        <v>0</v>
      </c>
    </row>
    <row r="34" spans="1:18" ht="33.75" x14ac:dyDescent="0.25">
      <c r="A34" s="3">
        <v>929</v>
      </c>
      <c r="B34" s="3">
        <v>10499</v>
      </c>
      <c r="C34" s="3" t="s">
        <v>2</v>
      </c>
      <c r="D34" s="59" t="s">
        <v>139</v>
      </c>
      <c r="E34" s="60" t="str">
        <f t="shared" si="1"/>
        <v>1</v>
      </c>
      <c r="F34" s="61">
        <v>3405500</v>
      </c>
      <c r="G34" s="61">
        <v>3405500</v>
      </c>
      <c r="H34" s="61">
        <v>886158.94</v>
      </c>
      <c r="I34" s="61">
        <v>2015091.06</v>
      </c>
      <c r="J34" s="62">
        <v>2015091.06</v>
      </c>
      <c r="K34" s="62">
        <f>H34+O34</f>
        <v>886158.94</v>
      </c>
      <c r="L34" s="61">
        <v>504250</v>
      </c>
      <c r="M34" s="62">
        <v>504250</v>
      </c>
      <c r="N34" s="62">
        <v>0</v>
      </c>
      <c r="O34" s="61">
        <v>0</v>
      </c>
      <c r="P34" s="61">
        <v>0</v>
      </c>
      <c r="Q34" s="62">
        <v>0</v>
      </c>
      <c r="R34" s="63">
        <f t="shared" si="0"/>
        <v>0.59171665247393923</v>
      </c>
    </row>
    <row r="35" spans="1:18" ht="33.75" x14ac:dyDescent="0.25">
      <c r="A35" s="3">
        <v>929</v>
      </c>
      <c r="B35" s="3">
        <v>10501</v>
      </c>
      <c r="C35" s="3" t="s">
        <v>2</v>
      </c>
      <c r="D35" s="59" t="s">
        <v>139</v>
      </c>
      <c r="E35" s="60" t="str">
        <f t="shared" si="1"/>
        <v>1</v>
      </c>
      <c r="F35" s="61">
        <v>410000</v>
      </c>
      <c r="G35" s="61">
        <v>385000</v>
      </c>
      <c r="H35" s="61">
        <v>129415</v>
      </c>
      <c r="I35" s="61">
        <v>173085</v>
      </c>
      <c r="J35" s="62">
        <v>173085</v>
      </c>
      <c r="K35" s="62">
        <f>H35+O35</f>
        <v>129415</v>
      </c>
      <c r="L35" s="61">
        <v>82500</v>
      </c>
      <c r="M35" s="62">
        <v>82500</v>
      </c>
      <c r="N35" s="62">
        <v>0</v>
      </c>
      <c r="O35" s="61">
        <v>0</v>
      </c>
      <c r="P35" s="61">
        <v>0</v>
      </c>
      <c r="Q35" s="62">
        <v>0</v>
      </c>
      <c r="R35" s="63">
        <f t="shared" si="0"/>
        <v>0.44957142857142857</v>
      </c>
    </row>
    <row r="36" spans="1:18" ht="33.75" x14ac:dyDescent="0.25">
      <c r="A36" s="3">
        <v>929</v>
      </c>
      <c r="B36" s="3">
        <v>10502</v>
      </c>
      <c r="C36" s="3" t="s">
        <v>2</v>
      </c>
      <c r="D36" s="59" t="s">
        <v>139</v>
      </c>
      <c r="E36" s="60" t="str">
        <f t="shared" si="1"/>
        <v>1</v>
      </c>
      <c r="F36" s="61">
        <v>2375000</v>
      </c>
      <c r="G36" s="61">
        <v>2375000</v>
      </c>
      <c r="H36" s="61">
        <v>844400</v>
      </c>
      <c r="I36" s="61">
        <v>841600</v>
      </c>
      <c r="J36" s="62">
        <v>841600</v>
      </c>
      <c r="K36" s="62">
        <f>H36+O36</f>
        <v>844400</v>
      </c>
      <c r="L36" s="61">
        <v>689000</v>
      </c>
      <c r="M36" s="62">
        <v>689000</v>
      </c>
      <c r="N36" s="62">
        <v>0</v>
      </c>
      <c r="O36" s="61">
        <v>0</v>
      </c>
      <c r="P36" s="61">
        <v>0</v>
      </c>
      <c r="Q36" s="62">
        <v>0</v>
      </c>
      <c r="R36" s="63">
        <f t="shared" si="0"/>
        <v>0.35435789473684209</v>
      </c>
    </row>
    <row r="37" spans="1:18" ht="33.75" x14ac:dyDescent="0.25">
      <c r="A37" s="3">
        <v>929</v>
      </c>
      <c r="B37" s="3">
        <v>10805</v>
      </c>
      <c r="C37" s="3" t="s">
        <v>2</v>
      </c>
      <c r="D37" s="59" t="s">
        <v>139</v>
      </c>
      <c r="E37" s="60" t="str">
        <f t="shared" si="1"/>
        <v>1</v>
      </c>
      <c r="F37" s="61">
        <v>1150000</v>
      </c>
      <c r="G37" s="61">
        <v>900000</v>
      </c>
      <c r="H37" s="61">
        <v>84457.33</v>
      </c>
      <c r="I37" s="61">
        <v>0</v>
      </c>
      <c r="J37" s="62">
        <v>0</v>
      </c>
      <c r="K37" s="62">
        <f>H37+O37</f>
        <v>84457.33</v>
      </c>
      <c r="L37" s="61">
        <v>815542.67</v>
      </c>
      <c r="M37" s="62">
        <v>815542.67</v>
      </c>
      <c r="N37" s="62">
        <v>0</v>
      </c>
      <c r="O37" s="61">
        <v>0</v>
      </c>
      <c r="P37" s="61">
        <v>0</v>
      </c>
      <c r="Q37" s="62">
        <v>0</v>
      </c>
      <c r="R37" s="63">
        <f t="shared" si="0"/>
        <v>0</v>
      </c>
    </row>
    <row r="38" spans="1:18" ht="33.75" x14ac:dyDescent="0.25">
      <c r="A38" s="3">
        <v>929</v>
      </c>
      <c r="B38" s="3">
        <v>10807</v>
      </c>
      <c r="C38" s="3" t="s">
        <v>2</v>
      </c>
      <c r="D38" s="59" t="s">
        <v>139</v>
      </c>
      <c r="E38" s="60" t="str">
        <f t="shared" si="1"/>
        <v>1</v>
      </c>
      <c r="F38" s="61">
        <v>1618615</v>
      </c>
      <c r="G38" s="61">
        <v>1569422</v>
      </c>
      <c r="H38" s="61">
        <v>914590.45</v>
      </c>
      <c r="I38" s="61">
        <v>212364.47</v>
      </c>
      <c r="J38" s="62">
        <v>212364.47</v>
      </c>
      <c r="K38" s="62">
        <f>H38+O38</f>
        <v>914590.45</v>
      </c>
      <c r="L38" s="61">
        <v>442467.08</v>
      </c>
      <c r="M38" s="62">
        <v>442467.08</v>
      </c>
      <c r="N38" s="62">
        <v>0</v>
      </c>
      <c r="O38" s="61">
        <v>0</v>
      </c>
      <c r="P38" s="61">
        <v>0</v>
      </c>
      <c r="Q38" s="62">
        <v>0</v>
      </c>
      <c r="R38" s="63">
        <f t="shared" si="0"/>
        <v>0.13531380979749233</v>
      </c>
    </row>
    <row r="39" spans="1:18" ht="33.75" x14ac:dyDescent="0.25">
      <c r="A39" s="3">
        <v>929</v>
      </c>
      <c r="B39" s="3">
        <v>10808</v>
      </c>
      <c r="C39" s="3" t="s">
        <v>2</v>
      </c>
      <c r="D39" s="59" t="s">
        <v>139</v>
      </c>
      <c r="E39" s="60" t="str">
        <f t="shared" si="1"/>
        <v>1</v>
      </c>
      <c r="F39" s="61">
        <v>0</v>
      </c>
      <c r="G39" s="61">
        <v>250000</v>
      </c>
      <c r="H39" s="61">
        <v>250000</v>
      </c>
      <c r="I39" s="61">
        <v>0</v>
      </c>
      <c r="J39" s="62">
        <v>0</v>
      </c>
      <c r="K39" s="62">
        <f>H39+O39</f>
        <v>250000</v>
      </c>
      <c r="L39" s="61">
        <v>0</v>
      </c>
      <c r="M39" s="62">
        <v>0</v>
      </c>
      <c r="N39" s="62">
        <v>0</v>
      </c>
      <c r="O39" s="61">
        <v>0</v>
      </c>
      <c r="P39" s="61">
        <v>0</v>
      </c>
      <c r="Q39" s="62">
        <v>0</v>
      </c>
      <c r="R39" s="63">
        <f t="shared" si="0"/>
        <v>0</v>
      </c>
    </row>
    <row r="40" spans="1:18" ht="33.75" x14ac:dyDescent="0.25">
      <c r="A40" s="3">
        <v>929</v>
      </c>
      <c r="B40" s="3">
        <v>10899</v>
      </c>
      <c r="C40" s="3" t="s">
        <v>2</v>
      </c>
      <c r="D40" s="59" t="s">
        <v>139</v>
      </c>
      <c r="E40" s="60" t="str">
        <f t="shared" si="1"/>
        <v>1</v>
      </c>
      <c r="F40" s="61">
        <v>57630</v>
      </c>
      <c r="G40" s="61">
        <v>57630</v>
      </c>
      <c r="H40" s="61">
        <v>0</v>
      </c>
      <c r="I40" s="61">
        <v>0</v>
      </c>
      <c r="J40" s="62">
        <v>0</v>
      </c>
      <c r="K40" s="62">
        <f>H40+O40</f>
        <v>0</v>
      </c>
      <c r="L40" s="61">
        <v>57630</v>
      </c>
      <c r="M40" s="62">
        <v>57630</v>
      </c>
      <c r="N40" s="62">
        <v>0</v>
      </c>
      <c r="O40" s="61">
        <v>0</v>
      </c>
      <c r="P40" s="61">
        <v>0</v>
      </c>
      <c r="Q40" s="62">
        <v>0</v>
      </c>
      <c r="R40" s="63">
        <f t="shared" si="0"/>
        <v>0</v>
      </c>
    </row>
    <row r="41" spans="1:18" ht="33.75" x14ac:dyDescent="0.25">
      <c r="A41" s="3">
        <v>929</v>
      </c>
      <c r="B41" s="3">
        <v>20101</v>
      </c>
      <c r="C41" s="3" t="s">
        <v>2</v>
      </c>
      <c r="D41" s="59" t="s">
        <v>139</v>
      </c>
      <c r="E41" s="60" t="str">
        <f t="shared" si="1"/>
        <v>2</v>
      </c>
      <c r="F41" s="61">
        <v>1130712</v>
      </c>
      <c r="G41" s="61">
        <v>215841</v>
      </c>
      <c r="H41" s="61">
        <v>0</v>
      </c>
      <c r="I41" s="61">
        <v>0</v>
      </c>
      <c r="J41" s="62">
        <v>0</v>
      </c>
      <c r="K41" s="62">
        <f>H41+O41</f>
        <v>0</v>
      </c>
      <c r="L41" s="61">
        <v>215841</v>
      </c>
      <c r="M41" s="62">
        <v>215841</v>
      </c>
      <c r="N41" s="62">
        <v>0</v>
      </c>
      <c r="O41" s="61">
        <v>0</v>
      </c>
      <c r="P41" s="61">
        <v>0</v>
      </c>
      <c r="Q41" s="62">
        <v>0</v>
      </c>
      <c r="R41" s="63">
        <f t="shared" si="0"/>
        <v>0</v>
      </c>
    </row>
    <row r="42" spans="1:18" ht="33.75" x14ac:dyDescent="0.25">
      <c r="A42" s="3">
        <v>929</v>
      </c>
      <c r="B42" s="3">
        <v>20104</v>
      </c>
      <c r="C42" s="3" t="s">
        <v>2</v>
      </c>
      <c r="D42" s="59" t="s">
        <v>139</v>
      </c>
      <c r="E42" s="60" t="str">
        <f t="shared" si="1"/>
        <v>2</v>
      </c>
      <c r="F42" s="61">
        <v>167048</v>
      </c>
      <c r="G42" s="61">
        <v>167048</v>
      </c>
      <c r="H42" s="61">
        <v>41762</v>
      </c>
      <c r="I42" s="61">
        <v>0</v>
      </c>
      <c r="J42" s="62">
        <v>0</v>
      </c>
      <c r="K42" s="62">
        <f>H42+O42</f>
        <v>41762</v>
      </c>
      <c r="L42" s="61">
        <v>125286</v>
      </c>
      <c r="M42" s="62">
        <v>125286</v>
      </c>
      <c r="N42" s="62">
        <v>0</v>
      </c>
      <c r="O42" s="61">
        <v>0</v>
      </c>
      <c r="P42" s="61">
        <v>0</v>
      </c>
      <c r="Q42" s="62">
        <v>0</v>
      </c>
      <c r="R42" s="63">
        <f t="shared" si="0"/>
        <v>0</v>
      </c>
    </row>
    <row r="43" spans="1:18" ht="33.75" x14ac:dyDescent="0.25">
      <c r="A43" s="3">
        <v>929</v>
      </c>
      <c r="B43" s="3">
        <v>20203</v>
      </c>
      <c r="C43" s="3" t="s">
        <v>2</v>
      </c>
      <c r="D43" s="59" t="s">
        <v>139</v>
      </c>
      <c r="E43" s="60" t="str">
        <f t="shared" si="1"/>
        <v>2</v>
      </c>
      <c r="F43" s="61">
        <v>113306</v>
      </c>
      <c r="G43" s="61">
        <v>53250</v>
      </c>
      <c r="H43" s="61">
        <v>53250</v>
      </c>
      <c r="I43" s="61">
        <v>0</v>
      </c>
      <c r="J43" s="62">
        <v>0</v>
      </c>
      <c r="K43" s="62">
        <f>H43+O43</f>
        <v>53250</v>
      </c>
      <c r="L43" s="61">
        <v>0</v>
      </c>
      <c r="M43" s="62">
        <v>0</v>
      </c>
      <c r="N43" s="62">
        <v>0</v>
      </c>
      <c r="O43" s="61">
        <v>0</v>
      </c>
      <c r="P43" s="61">
        <v>0</v>
      </c>
      <c r="Q43" s="62">
        <v>0</v>
      </c>
      <c r="R43" s="63">
        <f t="shared" si="0"/>
        <v>0</v>
      </c>
    </row>
    <row r="44" spans="1:18" ht="33.75" x14ac:dyDescent="0.25">
      <c r="A44" s="3">
        <v>929</v>
      </c>
      <c r="B44" s="3">
        <v>20304</v>
      </c>
      <c r="C44" s="3" t="s">
        <v>2</v>
      </c>
      <c r="D44" s="59" t="s">
        <v>139</v>
      </c>
      <c r="E44" s="60" t="str">
        <f t="shared" si="1"/>
        <v>2</v>
      </c>
      <c r="F44" s="61">
        <v>530317</v>
      </c>
      <c r="G44" s="61">
        <v>530317</v>
      </c>
      <c r="H44" s="61">
        <v>0</v>
      </c>
      <c r="I44" s="61">
        <v>0</v>
      </c>
      <c r="J44" s="62">
        <v>0</v>
      </c>
      <c r="K44" s="62">
        <f>H44+O44</f>
        <v>0</v>
      </c>
      <c r="L44" s="61">
        <v>530317</v>
      </c>
      <c r="M44" s="62">
        <v>530317</v>
      </c>
      <c r="N44" s="62">
        <v>0</v>
      </c>
      <c r="O44" s="61">
        <v>0</v>
      </c>
      <c r="P44" s="61">
        <v>0</v>
      </c>
      <c r="Q44" s="62">
        <v>0</v>
      </c>
      <c r="R44" s="63">
        <f t="shared" si="0"/>
        <v>0</v>
      </c>
    </row>
    <row r="45" spans="1:18" ht="33.75" x14ac:dyDescent="0.25">
      <c r="A45" s="3">
        <v>929</v>
      </c>
      <c r="B45" s="3">
        <v>20402</v>
      </c>
      <c r="C45" s="3" t="s">
        <v>2</v>
      </c>
      <c r="D45" s="59" t="s">
        <v>139</v>
      </c>
      <c r="E45" s="60" t="str">
        <f t="shared" si="1"/>
        <v>2</v>
      </c>
      <c r="F45" s="61">
        <v>1106048</v>
      </c>
      <c r="G45" s="61">
        <v>1106048</v>
      </c>
      <c r="H45" s="61">
        <v>470324.99</v>
      </c>
      <c r="I45" s="61">
        <v>0</v>
      </c>
      <c r="J45" s="62">
        <v>0</v>
      </c>
      <c r="K45" s="62">
        <f>H45+O45</f>
        <v>470324.99</v>
      </c>
      <c r="L45" s="61">
        <v>635723.01</v>
      </c>
      <c r="M45" s="62">
        <v>635723.01</v>
      </c>
      <c r="N45" s="62">
        <v>0</v>
      </c>
      <c r="O45" s="61">
        <v>0</v>
      </c>
      <c r="P45" s="61">
        <v>0</v>
      </c>
      <c r="Q45" s="62">
        <v>0</v>
      </c>
      <c r="R45" s="63">
        <f t="shared" si="0"/>
        <v>0</v>
      </c>
    </row>
    <row r="46" spans="1:18" ht="33.75" x14ac:dyDescent="0.25">
      <c r="A46" s="3">
        <v>929</v>
      </c>
      <c r="B46" s="3">
        <v>29901</v>
      </c>
      <c r="C46" s="3" t="s">
        <v>2</v>
      </c>
      <c r="D46" s="59" t="s">
        <v>139</v>
      </c>
      <c r="E46" s="60" t="str">
        <f t="shared" si="1"/>
        <v>2</v>
      </c>
      <c r="F46" s="61">
        <v>76049</v>
      </c>
      <c r="G46" s="61">
        <v>16049</v>
      </c>
      <c r="H46" s="61">
        <v>16000</v>
      </c>
      <c r="I46" s="61">
        <v>0</v>
      </c>
      <c r="J46" s="62">
        <v>0</v>
      </c>
      <c r="K46" s="62">
        <f>H46+O46</f>
        <v>16000</v>
      </c>
      <c r="L46" s="61">
        <v>49</v>
      </c>
      <c r="M46" s="62">
        <v>49</v>
      </c>
      <c r="N46" s="62">
        <v>0</v>
      </c>
      <c r="O46" s="61">
        <v>0</v>
      </c>
      <c r="P46" s="61">
        <v>0</v>
      </c>
      <c r="Q46" s="62">
        <v>0</v>
      </c>
      <c r="R46" s="63">
        <f t="shared" si="0"/>
        <v>0</v>
      </c>
    </row>
    <row r="47" spans="1:18" ht="33.75" x14ac:dyDescent="0.25">
      <c r="A47" s="3">
        <v>929</v>
      </c>
      <c r="B47" s="3">
        <v>29903</v>
      </c>
      <c r="C47" s="3" t="s">
        <v>2</v>
      </c>
      <c r="D47" s="59" t="s">
        <v>139</v>
      </c>
      <c r="E47" s="60" t="str">
        <f t="shared" si="1"/>
        <v>2</v>
      </c>
      <c r="F47" s="61">
        <v>3253</v>
      </c>
      <c r="G47" s="61">
        <v>3253</v>
      </c>
      <c r="H47" s="61">
        <v>3253</v>
      </c>
      <c r="I47" s="61">
        <v>0</v>
      </c>
      <c r="J47" s="62">
        <v>0</v>
      </c>
      <c r="K47" s="62">
        <f>H47+O47</f>
        <v>3253</v>
      </c>
      <c r="L47" s="61">
        <v>0</v>
      </c>
      <c r="M47" s="62">
        <v>0</v>
      </c>
      <c r="N47" s="62">
        <v>0</v>
      </c>
      <c r="O47" s="61">
        <v>0</v>
      </c>
      <c r="P47" s="61">
        <v>0</v>
      </c>
      <c r="Q47" s="62">
        <v>0</v>
      </c>
      <c r="R47" s="63">
        <f t="shared" si="0"/>
        <v>0</v>
      </c>
    </row>
    <row r="48" spans="1:18" ht="33.75" x14ac:dyDescent="0.25">
      <c r="A48" s="3">
        <v>929</v>
      </c>
      <c r="B48" s="3">
        <v>29904</v>
      </c>
      <c r="C48" s="3" t="s">
        <v>2</v>
      </c>
      <c r="D48" s="59" t="s">
        <v>139</v>
      </c>
      <c r="E48" s="60" t="str">
        <f t="shared" si="1"/>
        <v>2</v>
      </c>
      <c r="F48" s="61">
        <v>444078</v>
      </c>
      <c r="G48" s="61">
        <v>444158</v>
      </c>
      <c r="H48" s="61">
        <v>0</v>
      </c>
      <c r="I48" s="61">
        <v>0</v>
      </c>
      <c r="J48" s="62">
        <v>0</v>
      </c>
      <c r="K48" s="62">
        <f>H48+O48</f>
        <v>0</v>
      </c>
      <c r="L48" s="61">
        <v>444158</v>
      </c>
      <c r="M48" s="62">
        <v>444158</v>
      </c>
      <c r="N48" s="62">
        <v>0</v>
      </c>
      <c r="O48" s="61">
        <v>0</v>
      </c>
      <c r="P48" s="61">
        <v>0</v>
      </c>
      <c r="Q48" s="62">
        <v>0</v>
      </c>
      <c r="R48" s="63">
        <f t="shared" si="0"/>
        <v>0</v>
      </c>
    </row>
    <row r="49" spans="1:18" ht="33.75" x14ac:dyDescent="0.25">
      <c r="A49" s="3">
        <v>929</v>
      </c>
      <c r="B49" s="3">
        <v>29999</v>
      </c>
      <c r="C49" s="3" t="s">
        <v>2</v>
      </c>
      <c r="D49" s="59" t="s">
        <v>139</v>
      </c>
      <c r="E49" s="60" t="str">
        <f t="shared" si="1"/>
        <v>2</v>
      </c>
      <c r="F49" s="61">
        <v>0</v>
      </c>
      <c r="G49" s="61">
        <v>0</v>
      </c>
      <c r="H49" s="61">
        <v>0</v>
      </c>
      <c r="I49" s="61">
        <v>0</v>
      </c>
      <c r="J49" s="62">
        <v>0</v>
      </c>
      <c r="K49" s="62">
        <f>H49+O49</f>
        <v>0</v>
      </c>
      <c r="L49" s="61">
        <v>0</v>
      </c>
      <c r="M49" s="62">
        <v>0</v>
      </c>
      <c r="N49" s="62">
        <v>0</v>
      </c>
      <c r="O49" s="61">
        <v>0</v>
      </c>
      <c r="P49" s="61">
        <v>60000</v>
      </c>
      <c r="Q49" s="62">
        <v>0</v>
      </c>
      <c r="R49" s="63" t="str">
        <f t="shared" si="0"/>
        <v/>
      </c>
    </row>
    <row r="50" spans="1:18" ht="33.75" x14ac:dyDescent="0.25">
      <c r="A50" s="3">
        <v>929</v>
      </c>
      <c r="B50" s="3">
        <v>10304</v>
      </c>
      <c r="C50" s="3" t="s">
        <v>2</v>
      </c>
      <c r="D50" s="59" t="s">
        <v>140</v>
      </c>
      <c r="E50" s="60" t="str">
        <f t="shared" si="1"/>
        <v>1</v>
      </c>
      <c r="F50" s="61">
        <v>0</v>
      </c>
      <c r="G50" s="61">
        <v>85000</v>
      </c>
      <c r="H50" s="61">
        <v>0</v>
      </c>
      <c r="I50" s="61">
        <v>84750</v>
      </c>
      <c r="J50" s="62">
        <v>84750</v>
      </c>
      <c r="K50" s="62">
        <f>H50+O50</f>
        <v>0</v>
      </c>
      <c r="L50" s="61">
        <v>250</v>
      </c>
      <c r="M50" s="62">
        <v>250</v>
      </c>
      <c r="N50" s="62">
        <v>0</v>
      </c>
      <c r="O50" s="61">
        <v>0</v>
      </c>
      <c r="P50" s="61">
        <v>100000</v>
      </c>
      <c r="Q50" s="62">
        <v>0</v>
      </c>
      <c r="R50" s="63">
        <f t="shared" si="0"/>
        <v>0.99705882352941178</v>
      </c>
    </row>
    <row r="51" spans="1:18" ht="33.75" x14ac:dyDescent="0.25">
      <c r="A51" s="3">
        <v>929</v>
      </c>
      <c r="B51" s="3">
        <v>10307</v>
      </c>
      <c r="C51" s="3" t="s">
        <v>2</v>
      </c>
      <c r="D51" s="59" t="s">
        <v>140</v>
      </c>
      <c r="E51" s="60" t="str">
        <f t="shared" si="1"/>
        <v>1</v>
      </c>
      <c r="F51" s="61">
        <v>156000</v>
      </c>
      <c r="G51" s="61">
        <v>145833.9</v>
      </c>
      <c r="H51" s="61">
        <v>78000</v>
      </c>
      <c r="I51" s="61">
        <v>67833.899999999994</v>
      </c>
      <c r="J51" s="62">
        <v>67833.899999999994</v>
      </c>
      <c r="K51" s="62">
        <f>H51+O51</f>
        <v>78000</v>
      </c>
      <c r="L51" s="61">
        <v>0</v>
      </c>
      <c r="M51" s="62">
        <v>0</v>
      </c>
      <c r="N51" s="62">
        <v>0</v>
      </c>
      <c r="O51" s="61">
        <v>0</v>
      </c>
      <c r="P51" s="61">
        <v>300000</v>
      </c>
      <c r="Q51" s="62">
        <v>0</v>
      </c>
      <c r="R51" s="63">
        <f t="shared" si="0"/>
        <v>0.46514493543682228</v>
      </c>
    </row>
    <row r="52" spans="1:18" ht="33.75" x14ac:dyDescent="0.25">
      <c r="A52" s="3">
        <v>929</v>
      </c>
      <c r="B52" s="3">
        <v>10406</v>
      </c>
      <c r="C52" s="3" t="s">
        <v>2</v>
      </c>
      <c r="D52" s="59" t="s">
        <v>140</v>
      </c>
      <c r="E52" s="60" t="str">
        <f t="shared" si="1"/>
        <v>1</v>
      </c>
      <c r="F52" s="61">
        <v>784700</v>
      </c>
      <c r="G52" s="61">
        <v>8208.5499999999993</v>
      </c>
      <c r="H52" s="61">
        <v>7208.55</v>
      </c>
      <c r="I52" s="61">
        <v>1000</v>
      </c>
      <c r="J52" s="62">
        <v>1000</v>
      </c>
      <c r="K52" s="62">
        <f>H52+O52</f>
        <v>7208.55</v>
      </c>
      <c r="L52" s="61">
        <v>0</v>
      </c>
      <c r="M52" s="62">
        <v>0</v>
      </c>
      <c r="N52" s="62">
        <v>0</v>
      </c>
      <c r="O52" s="61">
        <v>0</v>
      </c>
      <c r="P52" s="61">
        <v>0</v>
      </c>
      <c r="Q52" s="62">
        <v>0</v>
      </c>
      <c r="R52" s="63">
        <f t="shared" si="0"/>
        <v>0.12182419550346896</v>
      </c>
    </row>
    <row r="53" spans="1:18" ht="33.75" x14ac:dyDescent="0.25">
      <c r="A53" s="3">
        <v>929</v>
      </c>
      <c r="B53" s="3">
        <v>10499</v>
      </c>
      <c r="C53" s="3" t="s">
        <v>2</v>
      </c>
      <c r="D53" s="59" t="s">
        <v>140</v>
      </c>
      <c r="E53" s="60" t="str">
        <f t="shared" si="1"/>
        <v>1</v>
      </c>
      <c r="F53" s="61">
        <v>5128451</v>
      </c>
      <c r="G53" s="61">
        <v>5128451</v>
      </c>
      <c r="H53" s="61">
        <v>2659346.38</v>
      </c>
      <c r="I53" s="61">
        <v>1186992.6200000001</v>
      </c>
      <c r="J53" s="62">
        <v>1186992.6200000001</v>
      </c>
      <c r="K53" s="62">
        <f>H53+O53</f>
        <v>2659346.38</v>
      </c>
      <c r="L53" s="61">
        <v>1282112</v>
      </c>
      <c r="M53" s="62">
        <v>1282112</v>
      </c>
      <c r="N53" s="62">
        <v>0</v>
      </c>
      <c r="O53" s="61">
        <v>0</v>
      </c>
      <c r="P53" s="61">
        <v>0</v>
      </c>
      <c r="Q53" s="62">
        <v>0</v>
      </c>
      <c r="R53" s="63">
        <f t="shared" si="0"/>
        <v>0.23145246391161778</v>
      </c>
    </row>
    <row r="54" spans="1:18" ht="33.75" x14ac:dyDescent="0.25">
      <c r="A54" s="3">
        <v>929</v>
      </c>
      <c r="B54" s="3">
        <v>10501</v>
      </c>
      <c r="C54" s="3" t="s">
        <v>2</v>
      </c>
      <c r="D54" s="59" t="s">
        <v>140</v>
      </c>
      <c r="E54" s="60" t="str">
        <f t="shared" si="1"/>
        <v>1</v>
      </c>
      <c r="F54" s="61">
        <v>41745</v>
      </c>
      <c r="G54" s="61">
        <v>41745</v>
      </c>
      <c r="H54" s="61">
        <v>20086</v>
      </c>
      <c r="I54" s="61">
        <v>11350</v>
      </c>
      <c r="J54" s="62">
        <v>11350</v>
      </c>
      <c r="K54" s="62">
        <f>H54+O54</f>
        <v>20086</v>
      </c>
      <c r="L54" s="61">
        <v>10309</v>
      </c>
      <c r="M54" s="62">
        <v>10309</v>
      </c>
      <c r="N54" s="62">
        <v>0</v>
      </c>
      <c r="O54" s="61">
        <v>0</v>
      </c>
      <c r="P54" s="61">
        <v>0</v>
      </c>
      <c r="Q54" s="62">
        <v>0</v>
      </c>
      <c r="R54" s="63">
        <f t="shared" si="0"/>
        <v>0.27188884896394777</v>
      </c>
    </row>
    <row r="55" spans="1:18" ht="33.75" x14ac:dyDescent="0.25">
      <c r="A55" s="3">
        <v>929</v>
      </c>
      <c r="B55" s="3">
        <v>10502</v>
      </c>
      <c r="C55" s="3" t="s">
        <v>2</v>
      </c>
      <c r="D55" s="59" t="s">
        <v>140</v>
      </c>
      <c r="E55" s="60" t="str">
        <f t="shared" si="1"/>
        <v>1</v>
      </c>
      <c r="F55" s="61">
        <v>174359</v>
      </c>
      <c r="G55" s="61">
        <v>174359</v>
      </c>
      <c r="H55" s="61">
        <v>111259</v>
      </c>
      <c r="I55" s="61">
        <v>63100</v>
      </c>
      <c r="J55" s="62">
        <v>63100</v>
      </c>
      <c r="K55" s="62">
        <f>H55+O55</f>
        <v>111259</v>
      </c>
      <c r="L55" s="61">
        <v>0</v>
      </c>
      <c r="M55" s="62">
        <v>0</v>
      </c>
      <c r="N55" s="62">
        <v>0</v>
      </c>
      <c r="O55" s="61">
        <v>0</v>
      </c>
      <c r="P55" s="61">
        <v>0</v>
      </c>
      <c r="Q55" s="62">
        <v>0</v>
      </c>
      <c r="R55" s="63">
        <f t="shared" si="0"/>
        <v>0.36189700560338151</v>
      </c>
    </row>
    <row r="56" spans="1:18" ht="33.75" x14ac:dyDescent="0.25">
      <c r="A56" s="3">
        <v>929</v>
      </c>
      <c r="B56" s="3">
        <v>10801</v>
      </c>
      <c r="C56" s="3" t="s">
        <v>2</v>
      </c>
      <c r="D56" s="59" t="s">
        <v>140</v>
      </c>
      <c r="E56" s="60" t="str">
        <f t="shared" si="1"/>
        <v>1</v>
      </c>
      <c r="F56" s="61">
        <v>1500000</v>
      </c>
      <c r="G56" s="61">
        <v>0</v>
      </c>
      <c r="H56" s="61">
        <v>0</v>
      </c>
      <c r="I56" s="61">
        <v>0</v>
      </c>
      <c r="J56" s="62">
        <v>0</v>
      </c>
      <c r="K56" s="62">
        <f>H56+O56</f>
        <v>0</v>
      </c>
      <c r="L56" s="61">
        <v>0</v>
      </c>
      <c r="M56" s="62">
        <v>0</v>
      </c>
      <c r="N56" s="62">
        <v>0</v>
      </c>
      <c r="O56" s="61">
        <v>0</v>
      </c>
      <c r="P56" s="61">
        <v>0</v>
      </c>
      <c r="Q56" s="62">
        <v>0</v>
      </c>
      <c r="R56" s="63" t="str">
        <f t="shared" si="0"/>
        <v/>
      </c>
    </row>
    <row r="57" spans="1:18" ht="33.75" x14ac:dyDescent="0.25">
      <c r="A57" s="3">
        <v>929</v>
      </c>
      <c r="B57" s="3">
        <v>10805</v>
      </c>
      <c r="C57" s="3" t="s">
        <v>2</v>
      </c>
      <c r="D57" s="59" t="s">
        <v>140</v>
      </c>
      <c r="E57" s="60" t="str">
        <f t="shared" si="1"/>
        <v>1</v>
      </c>
      <c r="F57" s="61">
        <v>468084</v>
      </c>
      <c r="G57" s="61">
        <v>500000</v>
      </c>
      <c r="H57" s="61">
        <v>97000</v>
      </c>
      <c r="I57" s="61">
        <v>3000</v>
      </c>
      <c r="J57" s="62">
        <v>3000</v>
      </c>
      <c r="K57" s="62">
        <f>H57+O57</f>
        <v>97000</v>
      </c>
      <c r="L57" s="61">
        <v>400000</v>
      </c>
      <c r="M57" s="62">
        <v>0</v>
      </c>
      <c r="N57" s="62">
        <v>0</v>
      </c>
      <c r="O57" s="61">
        <v>0</v>
      </c>
      <c r="P57" s="61">
        <v>0</v>
      </c>
      <c r="Q57" s="62">
        <v>400000</v>
      </c>
      <c r="R57" s="63">
        <f t="shared" si="0"/>
        <v>6.0000000000000001E-3</v>
      </c>
    </row>
    <row r="58" spans="1:18" ht="33.75" x14ac:dyDescent="0.25">
      <c r="A58" s="3">
        <v>929</v>
      </c>
      <c r="B58" s="3">
        <v>10806</v>
      </c>
      <c r="C58" s="3" t="s">
        <v>2</v>
      </c>
      <c r="D58" s="59" t="s">
        <v>140</v>
      </c>
      <c r="E58" s="60" t="str">
        <f t="shared" si="1"/>
        <v>1</v>
      </c>
      <c r="F58" s="61">
        <v>100000</v>
      </c>
      <c r="G58" s="61">
        <v>100000</v>
      </c>
      <c r="H58" s="61">
        <v>100000</v>
      </c>
      <c r="I58" s="61">
        <v>0</v>
      </c>
      <c r="J58" s="62">
        <v>0</v>
      </c>
      <c r="K58" s="62">
        <f>H58+O58</f>
        <v>100000</v>
      </c>
      <c r="L58" s="61">
        <v>0</v>
      </c>
      <c r="M58" s="62">
        <v>0</v>
      </c>
      <c r="N58" s="62">
        <v>0</v>
      </c>
      <c r="O58" s="61">
        <v>0</v>
      </c>
      <c r="P58" s="61">
        <v>0</v>
      </c>
      <c r="Q58" s="62">
        <v>0</v>
      </c>
      <c r="R58" s="63">
        <f t="shared" si="0"/>
        <v>0</v>
      </c>
    </row>
    <row r="59" spans="1:18" ht="33.75" x14ac:dyDescent="0.25">
      <c r="A59" s="3">
        <v>929</v>
      </c>
      <c r="B59" s="3">
        <v>10808</v>
      </c>
      <c r="C59" s="3" t="s">
        <v>2</v>
      </c>
      <c r="D59" s="59" t="s">
        <v>140</v>
      </c>
      <c r="E59" s="60" t="str">
        <f t="shared" si="1"/>
        <v>1</v>
      </c>
      <c r="F59" s="61">
        <v>150000</v>
      </c>
      <c r="G59" s="61">
        <v>150000</v>
      </c>
      <c r="H59" s="61">
        <v>150000</v>
      </c>
      <c r="I59" s="61">
        <v>0</v>
      </c>
      <c r="J59" s="62">
        <v>0</v>
      </c>
      <c r="K59" s="62">
        <f>H59+O59</f>
        <v>150000</v>
      </c>
      <c r="L59" s="61">
        <v>0</v>
      </c>
      <c r="M59" s="62">
        <v>0</v>
      </c>
      <c r="N59" s="62">
        <v>0</v>
      </c>
      <c r="O59" s="61">
        <v>0</v>
      </c>
      <c r="P59" s="61">
        <v>0</v>
      </c>
      <c r="Q59" s="62">
        <v>0</v>
      </c>
      <c r="R59" s="63">
        <f t="shared" si="0"/>
        <v>0</v>
      </c>
    </row>
    <row r="60" spans="1:18" ht="33.75" x14ac:dyDescent="0.25">
      <c r="A60" s="3">
        <v>929</v>
      </c>
      <c r="B60" s="3">
        <v>10899</v>
      </c>
      <c r="C60" s="3" t="s">
        <v>2</v>
      </c>
      <c r="D60" s="59" t="s">
        <v>140</v>
      </c>
      <c r="E60" s="60" t="str">
        <f t="shared" si="1"/>
        <v>1</v>
      </c>
      <c r="F60" s="61">
        <v>164420</v>
      </c>
      <c r="G60" s="61">
        <v>14420</v>
      </c>
      <c r="H60" s="61">
        <v>0</v>
      </c>
      <c r="I60" s="61">
        <v>0</v>
      </c>
      <c r="J60" s="62">
        <v>0</v>
      </c>
      <c r="K60" s="62">
        <f>H60+O60</f>
        <v>0</v>
      </c>
      <c r="L60" s="61">
        <v>14420</v>
      </c>
      <c r="M60" s="62">
        <v>14420</v>
      </c>
      <c r="N60" s="62">
        <v>0</v>
      </c>
      <c r="O60" s="61">
        <v>0</v>
      </c>
      <c r="P60" s="61">
        <v>0</v>
      </c>
      <c r="Q60" s="62">
        <v>0</v>
      </c>
      <c r="R60" s="63">
        <f t="shared" si="0"/>
        <v>0</v>
      </c>
    </row>
    <row r="61" spans="1:18" ht="33.75" x14ac:dyDescent="0.25">
      <c r="A61" s="3">
        <v>929</v>
      </c>
      <c r="B61" s="3">
        <v>20101</v>
      </c>
      <c r="C61" s="3" t="s">
        <v>2</v>
      </c>
      <c r="D61" s="59" t="s">
        <v>140</v>
      </c>
      <c r="E61" s="60" t="str">
        <f t="shared" si="1"/>
        <v>2</v>
      </c>
      <c r="F61" s="61">
        <v>412160</v>
      </c>
      <c r="G61" s="61">
        <v>0</v>
      </c>
      <c r="H61" s="61">
        <v>0</v>
      </c>
      <c r="I61" s="61">
        <v>0</v>
      </c>
      <c r="J61" s="62">
        <v>0</v>
      </c>
      <c r="K61" s="62">
        <f>H61+O61</f>
        <v>0</v>
      </c>
      <c r="L61" s="61">
        <v>0</v>
      </c>
      <c r="M61" s="62">
        <v>0</v>
      </c>
      <c r="N61" s="62">
        <v>0</v>
      </c>
      <c r="O61" s="61">
        <v>0</v>
      </c>
      <c r="P61" s="61">
        <v>0</v>
      </c>
      <c r="Q61" s="62">
        <v>0</v>
      </c>
      <c r="R61" s="63" t="str">
        <f t="shared" si="0"/>
        <v/>
      </c>
    </row>
    <row r="62" spans="1:18" ht="33.75" x14ac:dyDescent="0.25">
      <c r="A62" s="3">
        <v>929</v>
      </c>
      <c r="B62" s="3">
        <v>20104</v>
      </c>
      <c r="C62" s="3" t="s">
        <v>2</v>
      </c>
      <c r="D62" s="59" t="s">
        <v>140</v>
      </c>
      <c r="E62" s="60" t="str">
        <f t="shared" si="1"/>
        <v>2</v>
      </c>
      <c r="F62" s="61">
        <v>272000</v>
      </c>
      <c r="G62" s="61">
        <v>272000</v>
      </c>
      <c r="H62" s="61">
        <v>0</v>
      </c>
      <c r="I62" s="61">
        <v>0</v>
      </c>
      <c r="J62" s="62">
        <v>0</v>
      </c>
      <c r="K62" s="62">
        <f>H62+O62</f>
        <v>0</v>
      </c>
      <c r="L62" s="61">
        <v>272000</v>
      </c>
      <c r="M62" s="62">
        <v>272000</v>
      </c>
      <c r="N62" s="62">
        <v>0</v>
      </c>
      <c r="O62" s="61">
        <v>0</v>
      </c>
      <c r="P62" s="61">
        <v>0</v>
      </c>
      <c r="Q62" s="62">
        <v>0</v>
      </c>
      <c r="R62" s="63">
        <f t="shared" si="0"/>
        <v>0</v>
      </c>
    </row>
    <row r="63" spans="1:18" ht="33.75" x14ac:dyDescent="0.25">
      <c r="A63" s="3">
        <v>929</v>
      </c>
      <c r="B63" s="3">
        <v>20301</v>
      </c>
      <c r="C63" s="3" t="s">
        <v>2</v>
      </c>
      <c r="D63" s="59" t="s">
        <v>140</v>
      </c>
      <c r="E63" s="60" t="str">
        <f t="shared" si="1"/>
        <v>2</v>
      </c>
      <c r="F63" s="61">
        <v>115819</v>
      </c>
      <c r="G63" s="61">
        <v>115819</v>
      </c>
      <c r="H63" s="61">
        <v>87569</v>
      </c>
      <c r="I63" s="61">
        <v>28250</v>
      </c>
      <c r="J63" s="62">
        <v>28250</v>
      </c>
      <c r="K63" s="62">
        <f>H63+O63</f>
        <v>87569</v>
      </c>
      <c r="L63" s="61">
        <v>0</v>
      </c>
      <c r="M63" s="62">
        <v>0</v>
      </c>
      <c r="N63" s="62">
        <v>0</v>
      </c>
      <c r="O63" s="61">
        <v>0</v>
      </c>
      <c r="P63" s="61">
        <v>0</v>
      </c>
      <c r="Q63" s="62">
        <v>0</v>
      </c>
      <c r="R63" s="63">
        <f t="shared" si="0"/>
        <v>0.24391507438330498</v>
      </c>
    </row>
    <row r="64" spans="1:18" ht="33.75" x14ac:dyDescent="0.25">
      <c r="A64" s="3">
        <v>929</v>
      </c>
      <c r="B64" s="3">
        <v>20304</v>
      </c>
      <c r="C64" s="3" t="s">
        <v>2</v>
      </c>
      <c r="D64" s="59" t="s">
        <v>140</v>
      </c>
      <c r="E64" s="60" t="str">
        <f t="shared" si="1"/>
        <v>2</v>
      </c>
      <c r="F64" s="61">
        <v>1478095</v>
      </c>
      <c r="G64" s="61">
        <v>1478095</v>
      </c>
      <c r="H64" s="61">
        <v>241195.2</v>
      </c>
      <c r="I64" s="61">
        <v>736899.8</v>
      </c>
      <c r="J64" s="62">
        <v>736899.8</v>
      </c>
      <c r="K64" s="62">
        <f>H64+O64</f>
        <v>241195.2</v>
      </c>
      <c r="L64" s="61">
        <v>500000</v>
      </c>
      <c r="M64" s="62">
        <v>500000</v>
      </c>
      <c r="N64" s="62">
        <v>0</v>
      </c>
      <c r="O64" s="61">
        <v>0</v>
      </c>
      <c r="P64" s="61">
        <v>0</v>
      </c>
      <c r="Q64" s="62">
        <v>0</v>
      </c>
      <c r="R64" s="63">
        <f t="shared" si="0"/>
        <v>0.49854698108037715</v>
      </c>
    </row>
    <row r="65" spans="1:18" ht="33.75" x14ac:dyDescent="0.25">
      <c r="A65" s="3">
        <v>929</v>
      </c>
      <c r="B65" s="3">
        <v>20399</v>
      </c>
      <c r="C65" s="3" t="s">
        <v>2</v>
      </c>
      <c r="D65" s="59" t="s">
        <v>140</v>
      </c>
      <c r="E65" s="60" t="str">
        <f t="shared" si="1"/>
        <v>2</v>
      </c>
      <c r="F65" s="61">
        <v>61390</v>
      </c>
      <c r="G65" s="61">
        <v>61390</v>
      </c>
      <c r="H65" s="61">
        <v>61390</v>
      </c>
      <c r="I65" s="61">
        <v>0</v>
      </c>
      <c r="J65" s="62">
        <v>0</v>
      </c>
      <c r="K65" s="62">
        <f>H65+O65</f>
        <v>61390</v>
      </c>
      <c r="L65" s="61">
        <v>0</v>
      </c>
      <c r="M65" s="62">
        <v>0</v>
      </c>
      <c r="N65" s="62">
        <v>0</v>
      </c>
      <c r="O65" s="61">
        <v>0</v>
      </c>
      <c r="P65" s="61">
        <v>0</v>
      </c>
      <c r="Q65" s="62">
        <v>0</v>
      </c>
      <c r="R65" s="63">
        <f t="shared" si="0"/>
        <v>0</v>
      </c>
    </row>
    <row r="66" spans="1:18" ht="33.75" x14ac:dyDescent="0.25">
      <c r="A66" s="3">
        <v>929</v>
      </c>
      <c r="B66" s="3">
        <v>20402</v>
      </c>
      <c r="C66" s="3" t="s">
        <v>2</v>
      </c>
      <c r="D66" s="59" t="s">
        <v>140</v>
      </c>
      <c r="E66" s="60" t="str">
        <f t="shared" si="1"/>
        <v>2</v>
      </c>
      <c r="F66" s="61">
        <v>828952</v>
      </c>
      <c r="G66" s="61">
        <v>828952</v>
      </c>
      <c r="H66" s="61">
        <v>414476</v>
      </c>
      <c r="I66" s="61">
        <v>0</v>
      </c>
      <c r="J66" s="62">
        <v>0</v>
      </c>
      <c r="K66" s="62">
        <f>H66+O66</f>
        <v>414476</v>
      </c>
      <c r="L66" s="61">
        <v>414476</v>
      </c>
      <c r="M66" s="62">
        <v>414476</v>
      </c>
      <c r="N66" s="62">
        <v>0</v>
      </c>
      <c r="O66" s="61">
        <v>0</v>
      </c>
      <c r="P66" s="61">
        <v>0</v>
      </c>
      <c r="Q66" s="62">
        <v>0</v>
      </c>
      <c r="R66" s="63">
        <f t="shared" si="0"/>
        <v>0</v>
      </c>
    </row>
    <row r="67" spans="1:18" ht="33.75" x14ac:dyDescent="0.25">
      <c r="A67" s="3">
        <v>929</v>
      </c>
      <c r="B67" s="3">
        <v>29901</v>
      </c>
      <c r="C67" s="3" t="s">
        <v>2</v>
      </c>
      <c r="D67" s="59" t="s">
        <v>140</v>
      </c>
      <c r="E67" s="60" t="str">
        <f t="shared" si="1"/>
        <v>2</v>
      </c>
      <c r="F67" s="61">
        <v>194923</v>
      </c>
      <c r="G67" s="61">
        <v>279820.65999999997</v>
      </c>
      <c r="H67" s="61">
        <v>164569.70000000001</v>
      </c>
      <c r="I67" s="61">
        <v>115250.96</v>
      </c>
      <c r="J67" s="62">
        <v>115250.96</v>
      </c>
      <c r="K67" s="62">
        <f>H67+O67</f>
        <v>164569.70000000001</v>
      </c>
      <c r="L67" s="61">
        <v>0</v>
      </c>
      <c r="M67" s="62">
        <v>0</v>
      </c>
      <c r="N67" s="62">
        <v>0</v>
      </c>
      <c r="O67" s="61">
        <v>0</v>
      </c>
      <c r="P67" s="61">
        <v>0</v>
      </c>
      <c r="Q67" s="62">
        <v>0</v>
      </c>
      <c r="R67" s="63">
        <f t="shared" si="0"/>
        <v>0.41187437696701884</v>
      </c>
    </row>
    <row r="68" spans="1:18" ht="33.75" x14ac:dyDescent="0.25">
      <c r="A68" s="3">
        <v>929</v>
      </c>
      <c r="B68" s="3">
        <v>29904</v>
      </c>
      <c r="C68" s="3" t="s">
        <v>2</v>
      </c>
      <c r="D68" s="59" t="s">
        <v>140</v>
      </c>
      <c r="E68" s="60" t="str">
        <f t="shared" si="1"/>
        <v>2</v>
      </c>
      <c r="F68" s="61">
        <v>840060</v>
      </c>
      <c r="G68" s="61">
        <v>840060</v>
      </c>
      <c r="H68" s="61">
        <v>0</v>
      </c>
      <c r="I68" s="61">
        <v>0</v>
      </c>
      <c r="J68" s="62">
        <v>0</v>
      </c>
      <c r="K68" s="62">
        <f>H68+O68</f>
        <v>0</v>
      </c>
      <c r="L68" s="61">
        <v>840060</v>
      </c>
      <c r="M68" s="62">
        <v>840060</v>
      </c>
      <c r="N68" s="62">
        <v>0</v>
      </c>
      <c r="O68" s="61">
        <v>0</v>
      </c>
      <c r="P68" s="61">
        <v>0</v>
      </c>
      <c r="Q68" s="62">
        <v>0</v>
      </c>
      <c r="R68" s="63">
        <f t="shared" si="0"/>
        <v>0</v>
      </c>
    </row>
    <row r="69" spans="1:18" ht="33.75" x14ac:dyDescent="0.25">
      <c r="A69" s="3">
        <v>929</v>
      </c>
      <c r="B69" s="3">
        <v>50102</v>
      </c>
      <c r="C69" s="3" t="s">
        <v>67</v>
      </c>
      <c r="D69" s="59" t="s">
        <v>140</v>
      </c>
      <c r="E69" s="60" t="str">
        <f t="shared" si="1"/>
        <v>5</v>
      </c>
      <c r="F69" s="61">
        <v>138543</v>
      </c>
      <c r="G69" s="61">
        <v>138543</v>
      </c>
      <c r="H69" s="61">
        <v>0</v>
      </c>
      <c r="I69" s="61">
        <v>0</v>
      </c>
      <c r="J69" s="62">
        <v>0</v>
      </c>
      <c r="K69" s="62">
        <f>H69+O69</f>
        <v>0</v>
      </c>
      <c r="L69" s="61">
        <v>138543</v>
      </c>
      <c r="M69" s="62">
        <v>138543</v>
      </c>
      <c r="N69" s="62">
        <v>0</v>
      </c>
      <c r="O69" s="61">
        <v>0</v>
      </c>
      <c r="P69" s="61">
        <v>0</v>
      </c>
      <c r="Q69" s="62">
        <v>0</v>
      </c>
      <c r="R69" s="63">
        <f t="shared" si="0"/>
        <v>0</v>
      </c>
    </row>
    <row r="70" spans="1:18" ht="33.75" x14ac:dyDescent="0.25">
      <c r="A70" s="3">
        <v>929</v>
      </c>
      <c r="B70" s="3">
        <v>50104</v>
      </c>
      <c r="C70" s="3" t="s">
        <v>67</v>
      </c>
      <c r="D70" s="59" t="s">
        <v>140</v>
      </c>
      <c r="E70" s="60" t="str">
        <f t="shared" si="1"/>
        <v>5</v>
      </c>
      <c r="F70" s="61">
        <v>463300</v>
      </c>
      <c r="G70" s="61">
        <v>463300</v>
      </c>
      <c r="H70" s="61">
        <v>0</v>
      </c>
      <c r="I70" s="61">
        <v>0</v>
      </c>
      <c r="J70" s="62">
        <v>0</v>
      </c>
      <c r="K70" s="62">
        <f>H70+O70</f>
        <v>0</v>
      </c>
      <c r="L70" s="61">
        <v>463300</v>
      </c>
      <c r="M70" s="62">
        <v>0</v>
      </c>
      <c r="N70" s="62">
        <v>463300</v>
      </c>
      <c r="O70" s="61">
        <v>0</v>
      </c>
      <c r="P70" s="61">
        <v>0</v>
      </c>
      <c r="Q70" s="62">
        <v>0</v>
      </c>
      <c r="R70" s="63">
        <f t="shared" si="0"/>
        <v>0</v>
      </c>
    </row>
    <row r="71" spans="1:18" ht="22.5" x14ac:dyDescent="0.25">
      <c r="A71" s="3">
        <v>929</v>
      </c>
      <c r="B71" s="3">
        <v>10307</v>
      </c>
      <c r="C71" s="3" t="s">
        <v>2</v>
      </c>
      <c r="D71" s="59" t="s">
        <v>141</v>
      </c>
      <c r="E71" s="60" t="str">
        <f t="shared" si="1"/>
        <v>1</v>
      </c>
      <c r="F71" s="61">
        <v>96000</v>
      </c>
      <c r="G71" s="61">
        <v>99000</v>
      </c>
      <c r="H71" s="61">
        <v>67171.44</v>
      </c>
      <c r="I71" s="61">
        <v>28828.560000000001</v>
      </c>
      <c r="J71" s="62">
        <v>28828.560000000001</v>
      </c>
      <c r="K71" s="62">
        <f>H71+O71</f>
        <v>67171.44</v>
      </c>
      <c r="L71" s="61">
        <v>3000</v>
      </c>
      <c r="M71" s="62">
        <v>3000</v>
      </c>
      <c r="N71" s="62">
        <v>0</v>
      </c>
      <c r="O71" s="61">
        <v>0</v>
      </c>
      <c r="P71" s="61">
        <v>0</v>
      </c>
      <c r="Q71" s="62">
        <v>0</v>
      </c>
      <c r="R71" s="63">
        <f t="shared" ref="R71:R134" si="2">IFERROR(I71/G71,"")</f>
        <v>0.29119757575757577</v>
      </c>
    </row>
    <row r="72" spans="1:18" ht="22.5" x14ac:dyDescent="0.25">
      <c r="A72" s="3">
        <v>929</v>
      </c>
      <c r="B72" s="3">
        <v>10406</v>
      </c>
      <c r="C72" s="3" t="s">
        <v>2</v>
      </c>
      <c r="D72" s="59" t="s">
        <v>141</v>
      </c>
      <c r="E72" s="60" t="str">
        <f t="shared" si="1"/>
        <v>1</v>
      </c>
      <c r="F72" s="61">
        <v>320000</v>
      </c>
      <c r="G72" s="61">
        <v>270020</v>
      </c>
      <c r="H72" s="61">
        <v>82200</v>
      </c>
      <c r="I72" s="61">
        <v>67800</v>
      </c>
      <c r="J72" s="62">
        <v>67800</v>
      </c>
      <c r="K72" s="62">
        <f>H72+O72</f>
        <v>82200</v>
      </c>
      <c r="L72" s="61">
        <v>120020</v>
      </c>
      <c r="M72" s="62">
        <v>120020</v>
      </c>
      <c r="N72" s="62">
        <v>0</v>
      </c>
      <c r="O72" s="61">
        <v>0</v>
      </c>
      <c r="P72" s="61">
        <v>0</v>
      </c>
      <c r="Q72" s="62">
        <v>0</v>
      </c>
      <c r="R72" s="63">
        <f t="shared" si="2"/>
        <v>0.25109251166580254</v>
      </c>
    </row>
    <row r="73" spans="1:18" ht="22.5" x14ac:dyDescent="0.25">
      <c r="A73" s="3">
        <v>929</v>
      </c>
      <c r="B73" s="3">
        <v>10499</v>
      </c>
      <c r="C73" s="3" t="s">
        <v>2</v>
      </c>
      <c r="D73" s="59" t="s">
        <v>141</v>
      </c>
      <c r="E73" s="60" t="str">
        <f t="shared" si="1"/>
        <v>1</v>
      </c>
      <c r="F73" s="61">
        <v>3440000</v>
      </c>
      <c r="G73" s="61">
        <v>3440000</v>
      </c>
      <c r="H73" s="61">
        <v>1296387.77</v>
      </c>
      <c r="I73" s="61">
        <v>203612.23</v>
      </c>
      <c r="J73" s="62">
        <v>203612.23</v>
      </c>
      <c r="K73" s="62">
        <f>H73+O73</f>
        <v>1296387.77</v>
      </c>
      <c r="L73" s="61">
        <v>1940000</v>
      </c>
      <c r="M73" s="62">
        <v>1940000</v>
      </c>
      <c r="N73" s="62">
        <v>0</v>
      </c>
      <c r="O73" s="61">
        <v>0</v>
      </c>
      <c r="P73" s="61">
        <v>0</v>
      </c>
      <c r="Q73" s="62">
        <v>0</v>
      </c>
      <c r="R73" s="63">
        <f t="shared" si="2"/>
        <v>5.9189601744186048E-2</v>
      </c>
    </row>
    <row r="74" spans="1:18" ht="22.5" x14ac:dyDescent="0.25">
      <c r="A74" s="3">
        <v>929</v>
      </c>
      <c r="B74" s="3">
        <v>10501</v>
      </c>
      <c r="C74" s="3" t="s">
        <v>2</v>
      </c>
      <c r="D74" s="59" t="s">
        <v>141</v>
      </c>
      <c r="E74" s="60" t="str">
        <f t="shared" si="1"/>
        <v>1</v>
      </c>
      <c r="F74" s="61">
        <v>182000</v>
      </c>
      <c r="G74" s="61">
        <v>112000</v>
      </c>
      <c r="H74" s="61">
        <v>84400</v>
      </c>
      <c r="I74" s="61">
        <v>5280</v>
      </c>
      <c r="J74" s="62">
        <v>5280</v>
      </c>
      <c r="K74" s="62">
        <f>H74+O74</f>
        <v>84400</v>
      </c>
      <c r="L74" s="61">
        <v>22320</v>
      </c>
      <c r="M74" s="62">
        <v>22320</v>
      </c>
      <c r="N74" s="62">
        <v>0</v>
      </c>
      <c r="O74" s="61">
        <v>0</v>
      </c>
      <c r="P74" s="61">
        <v>0</v>
      </c>
      <c r="Q74" s="62">
        <v>0</v>
      </c>
      <c r="R74" s="63">
        <f t="shared" si="2"/>
        <v>4.7142857142857146E-2</v>
      </c>
    </row>
    <row r="75" spans="1:18" ht="22.5" x14ac:dyDescent="0.25">
      <c r="A75" s="3">
        <v>929</v>
      </c>
      <c r="B75" s="3">
        <v>10502</v>
      </c>
      <c r="C75" s="3" t="s">
        <v>2</v>
      </c>
      <c r="D75" s="59" t="s">
        <v>141</v>
      </c>
      <c r="E75" s="60" t="str">
        <f t="shared" si="1"/>
        <v>1</v>
      </c>
      <c r="F75" s="61">
        <v>400000</v>
      </c>
      <c r="G75" s="61">
        <v>400000</v>
      </c>
      <c r="H75" s="61">
        <v>95000</v>
      </c>
      <c r="I75" s="61">
        <v>5000</v>
      </c>
      <c r="J75" s="62">
        <v>5000</v>
      </c>
      <c r="K75" s="62">
        <f>H75+O75</f>
        <v>95000</v>
      </c>
      <c r="L75" s="61">
        <v>300000</v>
      </c>
      <c r="M75" s="62">
        <v>300000</v>
      </c>
      <c r="N75" s="62">
        <v>0</v>
      </c>
      <c r="O75" s="61">
        <v>0</v>
      </c>
      <c r="P75" s="61">
        <v>0</v>
      </c>
      <c r="Q75" s="62">
        <v>0</v>
      </c>
      <c r="R75" s="63">
        <f t="shared" si="2"/>
        <v>1.2500000000000001E-2</v>
      </c>
    </row>
    <row r="76" spans="1:18" ht="22.5" x14ac:dyDescent="0.25">
      <c r="A76" s="3">
        <v>929</v>
      </c>
      <c r="B76" s="3">
        <v>10805</v>
      </c>
      <c r="C76" s="3" t="s">
        <v>2</v>
      </c>
      <c r="D76" s="59" t="s">
        <v>141</v>
      </c>
      <c r="E76" s="60" t="str">
        <f t="shared" si="1"/>
        <v>1</v>
      </c>
      <c r="F76" s="61">
        <v>384000</v>
      </c>
      <c r="G76" s="61">
        <v>550457.72</v>
      </c>
      <c r="H76" s="61">
        <v>131497</v>
      </c>
      <c r="I76" s="61">
        <v>18503</v>
      </c>
      <c r="J76" s="62">
        <v>18503</v>
      </c>
      <c r="K76" s="62">
        <f>H76+O76</f>
        <v>131497</v>
      </c>
      <c r="L76" s="61">
        <v>400457.72</v>
      </c>
      <c r="M76" s="62">
        <v>400457.72</v>
      </c>
      <c r="N76" s="62">
        <v>0</v>
      </c>
      <c r="O76" s="61">
        <v>0</v>
      </c>
      <c r="P76" s="61">
        <v>0</v>
      </c>
      <c r="Q76" s="62">
        <v>0</v>
      </c>
      <c r="R76" s="63">
        <f t="shared" si="2"/>
        <v>3.3613844129572752E-2</v>
      </c>
    </row>
    <row r="77" spans="1:18" ht="22.5" x14ac:dyDescent="0.25">
      <c r="A77" s="3">
        <v>929</v>
      </c>
      <c r="B77" s="3">
        <v>10806</v>
      </c>
      <c r="C77" s="3" t="s">
        <v>2</v>
      </c>
      <c r="D77" s="59" t="s">
        <v>141</v>
      </c>
      <c r="E77" s="60" t="str">
        <f t="shared" si="1"/>
        <v>1</v>
      </c>
      <c r="F77" s="61">
        <v>100000</v>
      </c>
      <c r="G77" s="61">
        <v>50000</v>
      </c>
      <c r="H77" s="61">
        <v>50000</v>
      </c>
      <c r="I77" s="61">
        <v>0</v>
      </c>
      <c r="J77" s="62">
        <v>0</v>
      </c>
      <c r="K77" s="62">
        <f>H77+O77</f>
        <v>50000</v>
      </c>
      <c r="L77" s="61">
        <v>0</v>
      </c>
      <c r="M77" s="62">
        <v>0</v>
      </c>
      <c r="N77" s="62">
        <v>0</v>
      </c>
      <c r="O77" s="61">
        <v>0</v>
      </c>
      <c r="P77" s="61">
        <v>0</v>
      </c>
      <c r="Q77" s="62">
        <v>0</v>
      </c>
      <c r="R77" s="63">
        <f t="shared" si="2"/>
        <v>0</v>
      </c>
    </row>
    <row r="78" spans="1:18" ht="22.5" x14ac:dyDescent="0.25">
      <c r="A78" s="3">
        <v>929</v>
      </c>
      <c r="B78" s="3">
        <v>10807</v>
      </c>
      <c r="C78" s="3" t="s">
        <v>2</v>
      </c>
      <c r="D78" s="59" t="s">
        <v>141</v>
      </c>
      <c r="E78" s="60" t="str">
        <f t="shared" si="1"/>
        <v>1</v>
      </c>
      <c r="F78" s="61">
        <v>300000</v>
      </c>
      <c r="G78" s="61">
        <v>100000</v>
      </c>
      <c r="H78" s="61">
        <v>100000</v>
      </c>
      <c r="I78" s="61">
        <v>0</v>
      </c>
      <c r="J78" s="62">
        <v>0</v>
      </c>
      <c r="K78" s="62">
        <f>H78+O78</f>
        <v>100000</v>
      </c>
      <c r="L78" s="61">
        <v>0</v>
      </c>
      <c r="M78" s="62">
        <v>0</v>
      </c>
      <c r="N78" s="62">
        <v>0</v>
      </c>
      <c r="O78" s="61">
        <v>0</v>
      </c>
      <c r="P78" s="61">
        <v>0</v>
      </c>
      <c r="Q78" s="62">
        <v>0</v>
      </c>
      <c r="R78" s="63">
        <f t="shared" si="2"/>
        <v>0</v>
      </c>
    </row>
    <row r="79" spans="1:18" ht="22.5" x14ac:dyDescent="0.25">
      <c r="A79" s="3">
        <v>929</v>
      </c>
      <c r="B79" s="3">
        <v>10808</v>
      </c>
      <c r="C79" s="3" t="s">
        <v>2</v>
      </c>
      <c r="D79" s="59" t="s">
        <v>141</v>
      </c>
      <c r="E79" s="60" t="str">
        <f t="shared" si="1"/>
        <v>1</v>
      </c>
      <c r="F79" s="61">
        <v>270000</v>
      </c>
      <c r="G79" s="61">
        <v>187510</v>
      </c>
      <c r="H79" s="61">
        <v>99150</v>
      </c>
      <c r="I79" s="61">
        <v>50850</v>
      </c>
      <c r="J79" s="62">
        <v>50850</v>
      </c>
      <c r="K79" s="62">
        <f>H79+O79</f>
        <v>99150</v>
      </c>
      <c r="L79" s="61">
        <v>37510</v>
      </c>
      <c r="M79" s="62">
        <v>37510</v>
      </c>
      <c r="N79" s="62">
        <v>0</v>
      </c>
      <c r="O79" s="61">
        <v>0</v>
      </c>
      <c r="P79" s="61">
        <v>0</v>
      </c>
      <c r="Q79" s="62">
        <v>0</v>
      </c>
      <c r="R79" s="63">
        <f t="shared" si="2"/>
        <v>0.27118553677137219</v>
      </c>
    </row>
    <row r="80" spans="1:18" ht="22.5" x14ac:dyDescent="0.25">
      <c r="A80" s="3">
        <v>929</v>
      </c>
      <c r="B80" s="3">
        <v>10899</v>
      </c>
      <c r="C80" s="3" t="s">
        <v>2</v>
      </c>
      <c r="D80" s="59" t="s">
        <v>141</v>
      </c>
      <c r="E80" s="60" t="str">
        <f t="shared" si="1"/>
        <v>1</v>
      </c>
      <c r="F80" s="61">
        <v>169470</v>
      </c>
      <c r="G80" s="61">
        <v>169470</v>
      </c>
      <c r="H80" s="61">
        <v>0</v>
      </c>
      <c r="I80" s="61">
        <v>0</v>
      </c>
      <c r="J80" s="62">
        <v>0</v>
      </c>
      <c r="K80" s="62">
        <f>H80+O80</f>
        <v>0</v>
      </c>
      <c r="L80" s="61">
        <v>169470</v>
      </c>
      <c r="M80" s="62">
        <v>169470</v>
      </c>
      <c r="N80" s="62">
        <v>0</v>
      </c>
      <c r="O80" s="61">
        <v>0</v>
      </c>
      <c r="P80" s="61">
        <v>0</v>
      </c>
      <c r="Q80" s="62">
        <v>0</v>
      </c>
      <c r="R80" s="63">
        <f t="shared" si="2"/>
        <v>0</v>
      </c>
    </row>
    <row r="81" spans="1:18" ht="22.5" x14ac:dyDescent="0.25">
      <c r="A81" s="3">
        <v>929</v>
      </c>
      <c r="B81" s="3">
        <v>20101</v>
      </c>
      <c r="C81" s="3" t="s">
        <v>2</v>
      </c>
      <c r="D81" s="59" t="s">
        <v>141</v>
      </c>
      <c r="E81" s="60" t="str">
        <f t="shared" si="1"/>
        <v>2</v>
      </c>
      <c r="F81" s="61">
        <v>1092015</v>
      </c>
      <c r="G81" s="61">
        <v>70921.87</v>
      </c>
      <c r="H81" s="61">
        <v>62000</v>
      </c>
      <c r="I81" s="61">
        <v>0</v>
      </c>
      <c r="J81" s="62">
        <v>0</v>
      </c>
      <c r="K81" s="62">
        <f>H81+O81</f>
        <v>62000</v>
      </c>
      <c r="L81" s="61">
        <v>8921.8700000000008</v>
      </c>
      <c r="M81" s="62">
        <v>8921.8700000000008</v>
      </c>
      <c r="N81" s="62">
        <v>0</v>
      </c>
      <c r="O81" s="61">
        <v>0</v>
      </c>
      <c r="P81" s="61">
        <v>0</v>
      </c>
      <c r="Q81" s="62">
        <v>0</v>
      </c>
      <c r="R81" s="63">
        <f t="shared" si="2"/>
        <v>0</v>
      </c>
    </row>
    <row r="82" spans="1:18" ht="22.5" x14ac:dyDescent="0.25">
      <c r="A82" s="3">
        <v>929</v>
      </c>
      <c r="B82" s="3">
        <v>20104</v>
      </c>
      <c r="C82" s="3" t="s">
        <v>2</v>
      </c>
      <c r="D82" s="59" t="s">
        <v>141</v>
      </c>
      <c r="E82" s="60" t="str">
        <f t="shared" si="1"/>
        <v>2</v>
      </c>
      <c r="F82" s="61">
        <v>336200</v>
      </c>
      <c r="G82" s="61">
        <v>149000</v>
      </c>
      <c r="H82" s="61">
        <v>75099.240000000005</v>
      </c>
      <c r="I82" s="61">
        <v>73900.759999999995</v>
      </c>
      <c r="J82" s="62">
        <v>73900.759999999995</v>
      </c>
      <c r="K82" s="62">
        <f>H82+O82</f>
        <v>75099.240000000005</v>
      </c>
      <c r="L82" s="61">
        <v>0</v>
      </c>
      <c r="M82" s="62">
        <v>0</v>
      </c>
      <c r="N82" s="62">
        <v>0</v>
      </c>
      <c r="O82" s="61">
        <v>0</v>
      </c>
      <c r="P82" s="61">
        <v>0</v>
      </c>
      <c r="Q82" s="62">
        <v>0</v>
      </c>
      <c r="R82" s="63">
        <f t="shared" si="2"/>
        <v>0.49597825503355703</v>
      </c>
    </row>
    <row r="83" spans="1:18" ht="22.5" x14ac:dyDescent="0.25">
      <c r="A83" s="3">
        <v>929</v>
      </c>
      <c r="B83" s="3">
        <v>20203</v>
      </c>
      <c r="C83" s="3" t="s">
        <v>2</v>
      </c>
      <c r="D83" s="59" t="s">
        <v>141</v>
      </c>
      <c r="E83" s="60" t="str">
        <f t="shared" si="1"/>
        <v>2</v>
      </c>
      <c r="F83" s="61">
        <v>68602</v>
      </c>
      <c r="G83" s="61">
        <v>0</v>
      </c>
      <c r="H83" s="61">
        <v>0</v>
      </c>
      <c r="I83" s="61">
        <v>0</v>
      </c>
      <c r="J83" s="62">
        <v>0</v>
      </c>
      <c r="K83" s="62">
        <f>H83+O83</f>
        <v>0</v>
      </c>
      <c r="L83" s="61">
        <v>0</v>
      </c>
      <c r="M83" s="62">
        <v>0</v>
      </c>
      <c r="N83" s="62">
        <v>0</v>
      </c>
      <c r="O83" s="61">
        <v>0</v>
      </c>
      <c r="P83" s="61">
        <v>0</v>
      </c>
      <c r="Q83" s="62">
        <v>0</v>
      </c>
      <c r="R83" s="63" t="str">
        <f t="shared" si="2"/>
        <v/>
      </c>
    </row>
    <row r="84" spans="1:18" ht="22.5" x14ac:dyDescent="0.25">
      <c r="A84" s="3">
        <v>929</v>
      </c>
      <c r="B84" s="3">
        <v>20301</v>
      </c>
      <c r="C84" s="3" t="s">
        <v>2</v>
      </c>
      <c r="D84" s="59" t="s">
        <v>141</v>
      </c>
      <c r="E84" s="60" t="str">
        <f t="shared" si="1"/>
        <v>2</v>
      </c>
      <c r="F84" s="61">
        <v>84467</v>
      </c>
      <c r="G84" s="61">
        <v>84467</v>
      </c>
      <c r="H84" s="61">
        <v>84467</v>
      </c>
      <c r="I84" s="61">
        <v>0</v>
      </c>
      <c r="J84" s="62">
        <v>0</v>
      </c>
      <c r="K84" s="62">
        <f>H84+O84</f>
        <v>84467</v>
      </c>
      <c r="L84" s="61">
        <v>0</v>
      </c>
      <c r="M84" s="62">
        <v>0</v>
      </c>
      <c r="N84" s="62">
        <v>0</v>
      </c>
      <c r="O84" s="61">
        <v>0</v>
      </c>
      <c r="P84" s="61">
        <v>0</v>
      </c>
      <c r="Q84" s="62">
        <v>0</v>
      </c>
      <c r="R84" s="63">
        <f t="shared" si="2"/>
        <v>0</v>
      </c>
    </row>
    <row r="85" spans="1:18" ht="22.5" x14ac:dyDescent="0.25">
      <c r="A85" s="3">
        <v>929</v>
      </c>
      <c r="B85" s="3">
        <v>20304</v>
      </c>
      <c r="C85" s="3" t="s">
        <v>2</v>
      </c>
      <c r="D85" s="59" t="s">
        <v>141</v>
      </c>
      <c r="E85" s="60" t="str">
        <f t="shared" si="1"/>
        <v>2</v>
      </c>
      <c r="F85" s="61">
        <v>0</v>
      </c>
      <c r="G85" s="61">
        <v>300000</v>
      </c>
      <c r="H85" s="61">
        <v>300000</v>
      </c>
      <c r="I85" s="61">
        <v>0</v>
      </c>
      <c r="J85" s="62">
        <v>0</v>
      </c>
      <c r="K85" s="62">
        <f>H85+O85</f>
        <v>300000</v>
      </c>
      <c r="L85" s="61">
        <v>0</v>
      </c>
      <c r="M85" s="62">
        <v>0</v>
      </c>
      <c r="N85" s="62">
        <v>0</v>
      </c>
      <c r="O85" s="61">
        <v>0</v>
      </c>
      <c r="P85" s="61">
        <v>0</v>
      </c>
      <c r="Q85" s="62">
        <v>0</v>
      </c>
      <c r="R85" s="63">
        <f t="shared" si="2"/>
        <v>0</v>
      </c>
    </row>
    <row r="86" spans="1:18" ht="22.5" x14ac:dyDescent="0.25">
      <c r="A86" s="3">
        <v>929</v>
      </c>
      <c r="B86" s="3">
        <v>20402</v>
      </c>
      <c r="C86" s="3" t="s">
        <v>2</v>
      </c>
      <c r="D86" s="59" t="s">
        <v>141</v>
      </c>
      <c r="E86" s="60" t="str">
        <f t="shared" ref="E86:E149" si="3">MID(B86,1,1)</f>
        <v>2</v>
      </c>
      <c r="F86" s="61">
        <v>1515655</v>
      </c>
      <c r="G86" s="61">
        <v>1249016</v>
      </c>
      <c r="H86" s="61">
        <v>350985.34</v>
      </c>
      <c r="I86" s="61">
        <v>42428.79</v>
      </c>
      <c r="J86" s="62">
        <v>42428.79</v>
      </c>
      <c r="K86" s="62">
        <f>H86+O86</f>
        <v>350985.34</v>
      </c>
      <c r="L86" s="61">
        <v>855601.87</v>
      </c>
      <c r="M86" s="62">
        <v>855601.87</v>
      </c>
      <c r="N86" s="62">
        <v>0</v>
      </c>
      <c r="O86" s="61">
        <v>0</v>
      </c>
      <c r="P86" s="61">
        <v>0</v>
      </c>
      <c r="Q86" s="62">
        <v>0</v>
      </c>
      <c r="R86" s="63">
        <f t="shared" si="2"/>
        <v>3.3969773005309782E-2</v>
      </c>
    </row>
    <row r="87" spans="1:18" ht="22.5" x14ac:dyDescent="0.25">
      <c r="A87" s="3">
        <v>929</v>
      </c>
      <c r="B87" s="3">
        <v>29901</v>
      </c>
      <c r="C87" s="3" t="s">
        <v>2</v>
      </c>
      <c r="D87" s="59" t="s">
        <v>141</v>
      </c>
      <c r="E87" s="60" t="str">
        <f t="shared" si="3"/>
        <v>2</v>
      </c>
      <c r="F87" s="61">
        <v>249730</v>
      </c>
      <c r="G87" s="61">
        <v>249730</v>
      </c>
      <c r="H87" s="61">
        <v>249730</v>
      </c>
      <c r="I87" s="61">
        <v>0</v>
      </c>
      <c r="J87" s="62">
        <v>0</v>
      </c>
      <c r="K87" s="62">
        <f>H87+O87</f>
        <v>249730</v>
      </c>
      <c r="L87" s="61">
        <v>0</v>
      </c>
      <c r="M87" s="62">
        <v>0</v>
      </c>
      <c r="N87" s="62">
        <v>0</v>
      </c>
      <c r="O87" s="61">
        <v>0</v>
      </c>
      <c r="P87" s="61">
        <v>0</v>
      </c>
      <c r="Q87" s="62">
        <v>0</v>
      </c>
      <c r="R87" s="63">
        <f t="shared" si="2"/>
        <v>0</v>
      </c>
    </row>
    <row r="88" spans="1:18" ht="22.5" x14ac:dyDescent="0.25">
      <c r="A88" s="3">
        <v>929</v>
      </c>
      <c r="B88" s="3">
        <v>29907</v>
      </c>
      <c r="C88" s="3" t="s">
        <v>2</v>
      </c>
      <c r="D88" s="59" t="s">
        <v>141</v>
      </c>
      <c r="E88" s="60" t="str">
        <f t="shared" si="3"/>
        <v>2</v>
      </c>
      <c r="F88" s="61">
        <v>7993</v>
      </c>
      <c r="G88" s="61">
        <v>7993</v>
      </c>
      <c r="H88" s="61">
        <v>0</v>
      </c>
      <c r="I88" s="61">
        <v>0</v>
      </c>
      <c r="J88" s="62">
        <v>0</v>
      </c>
      <c r="K88" s="62">
        <f>H88+O88</f>
        <v>0</v>
      </c>
      <c r="L88" s="61">
        <v>7993</v>
      </c>
      <c r="M88" s="62">
        <v>7993</v>
      </c>
      <c r="N88" s="62">
        <v>0</v>
      </c>
      <c r="O88" s="61">
        <v>0</v>
      </c>
      <c r="P88" s="61">
        <v>0</v>
      </c>
      <c r="Q88" s="62">
        <v>0</v>
      </c>
      <c r="R88" s="63">
        <f t="shared" si="2"/>
        <v>0</v>
      </c>
    </row>
    <row r="89" spans="1:18" ht="22.5" x14ac:dyDescent="0.25">
      <c r="A89" s="3">
        <v>929</v>
      </c>
      <c r="B89" s="3">
        <v>50103</v>
      </c>
      <c r="C89" s="3" t="s">
        <v>67</v>
      </c>
      <c r="D89" s="59" t="s">
        <v>141</v>
      </c>
      <c r="E89" s="60" t="str">
        <f t="shared" si="3"/>
        <v>5</v>
      </c>
      <c r="F89" s="61">
        <v>0</v>
      </c>
      <c r="G89" s="61">
        <v>0</v>
      </c>
      <c r="H89" s="61">
        <v>0</v>
      </c>
      <c r="I89" s="61">
        <v>0</v>
      </c>
      <c r="J89" s="62">
        <v>0</v>
      </c>
      <c r="K89" s="62">
        <f>H89+O89</f>
        <v>0</v>
      </c>
      <c r="L89" s="61">
        <v>0</v>
      </c>
      <c r="M89" s="62">
        <v>0</v>
      </c>
      <c r="N89" s="62">
        <v>0</v>
      </c>
      <c r="O89" s="61">
        <v>0</v>
      </c>
      <c r="P89" s="61">
        <v>382000</v>
      </c>
      <c r="Q89" s="62">
        <v>0</v>
      </c>
      <c r="R89" s="63" t="str">
        <f t="shared" si="2"/>
        <v/>
      </c>
    </row>
    <row r="90" spans="1:18" ht="22.5" x14ac:dyDescent="0.25">
      <c r="A90" s="3">
        <v>929</v>
      </c>
      <c r="B90" s="3">
        <v>50199</v>
      </c>
      <c r="C90" s="3" t="s">
        <v>67</v>
      </c>
      <c r="D90" s="59" t="s">
        <v>141</v>
      </c>
      <c r="E90" s="60" t="str">
        <f t="shared" si="3"/>
        <v>5</v>
      </c>
      <c r="F90" s="61">
        <v>527999</v>
      </c>
      <c r="G90" s="61">
        <v>527999</v>
      </c>
      <c r="H90" s="61">
        <v>1012.04</v>
      </c>
      <c r="I90" s="61">
        <v>144887.96</v>
      </c>
      <c r="J90" s="62">
        <v>144887.96</v>
      </c>
      <c r="K90" s="62">
        <f>H90+O90</f>
        <v>1012.04</v>
      </c>
      <c r="L90" s="61">
        <v>382099</v>
      </c>
      <c r="M90" s="62">
        <v>99</v>
      </c>
      <c r="N90" s="62">
        <v>0</v>
      </c>
      <c r="O90" s="61">
        <v>0</v>
      </c>
      <c r="P90" s="61">
        <v>0</v>
      </c>
      <c r="Q90" s="62">
        <v>382000</v>
      </c>
      <c r="R90" s="63">
        <f t="shared" si="2"/>
        <v>0.27440953486654329</v>
      </c>
    </row>
    <row r="91" spans="1:18" ht="22.5" x14ac:dyDescent="0.25">
      <c r="A91" s="3">
        <v>929</v>
      </c>
      <c r="B91" s="3">
        <v>10307</v>
      </c>
      <c r="C91" s="3" t="s">
        <v>2</v>
      </c>
      <c r="D91" s="59" t="s">
        <v>142</v>
      </c>
      <c r="E91" s="60" t="str">
        <f t="shared" si="3"/>
        <v>1</v>
      </c>
      <c r="F91" s="61">
        <v>60000</v>
      </c>
      <c r="G91" s="61">
        <v>60000</v>
      </c>
      <c r="H91" s="61">
        <v>60000</v>
      </c>
      <c r="I91" s="61">
        <v>0</v>
      </c>
      <c r="J91" s="62">
        <v>0</v>
      </c>
      <c r="K91" s="62">
        <f>H91+O91</f>
        <v>60000</v>
      </c>
      <c r="L91" s="61">
        <v>0</v>
      </c>
      <c r="M91" s="62">
        <v>0</v>
      </c>
      <c r="N91" s="62">
        <v>0</v>
      </c>
      <c r="O91" s="61">
        <v>0</v>
      </c>
      <c r="P91" s="61">
        <v>0</v>
      </c>
      <c r="Q91" s="62">
        <v>0</v>
      </c>
      <c r="R91" s="63">
        <f t="shared" si="2"/>
        <v>0</v>
      </c>
    </row>
    <row r="92" spans="1:18" ht="22.5" x14ac:dyDescent="0.25">
      <c r="A92" s="3">
        <v>929</v>
      </c>
      <c r="B92" s="3">
        <v>10406</v>
      </c>
      <c r="C92" s="3" t="s">
        <v>2</v>
      </c>
      <c r="D92" s="59" t="s">
        <v>142</v>
      </c>
      <c r="E92" s="60" t="str">
        <f t="shared" si="3"/>
        <v>1</v>
      </c>
      <c r="F92" s="61">
        <v>110000</v>
      </c>
      <c r="G92" s="61">
        <v>110000</v>
      </c>
      <c r="H92" s="61">
        <v>50000</v>
      </c>
      <c r="I92" s="61">
        <v>0</v>
      </c>
      <c r="J92" s="62">
        <v>0</v>
      </c>
      <c r="K92" s="62">
        <f>H92+O92</f>
        <v>50000</v>
      </c>
      <c r="L92" s="61">
        <v>60000</v>
      </c>
      <c r="M92" s="62">
        <v>60000</v>
      </c>
      <c r="N92" s="62">
        <v>0</v>
      </c>
      <c r="O92" s="61">
        <v>0</v>
      </c>
      <c r="P92" s="61">
        <v>0</v>
      </c>
      <c r="Q92" s="62">
        <v>0</v>
      </c>
      <c r="R92" s="63">
        <f t="shared" si="2"/>
        <v>0</v>
      </c>
    </row>
    <row r="93" spans="1:18" ht="22.5" x14ac:dyDescent="0.25">
      <c r="A93" s="3">
        <v>929</v>
      </c>
      <c r="B93" s="3">
        <v>10499</v>
      </c>
      <c r="C93" s="3" t="s">
        <v>2</v>
      </c>
      <c r="D93" s="59" t="s">
        <v>142</v>
      </c>
      <c r="E93" s="60" t="str">
        <f t="shared" si="3"/>
        <v>1</v>
      </c>
      <c r="F93" s="61">
        <v>2420000</v>
      </c>
      <c r="G93" s="61">
        <v>2420000</v>
      </c>
      <c r="H93" s="61">
        <v>752353.72</v>
      </c>
      <c r="I93" s="61">
        <v>247646.28</v>
      </c>
      <c r="J93" s="62">
        <v>247646.28</v>
      </c>
      <c r="K93" s="62">
        <f>H93+O93</f>
        <v>752353.72</v>
      </c>
      <c r="L93" s="61">
        <v>1420000</v>
      </c>
      <c r="M93" s="62">
        <v>1420000</v>
      </c>
      <c r="N93" s="62">
        <v>0</v>
      </c>
      <c r="O93" s="61">
        <v>0</v>
      </c>
      <c r="P93" s="61">
        <v>0</v>
      </c>
      <c r="Q93" s="62">
        <v>0</v>
      </c>
      <c r="R93" s="63">
        <f t="shared" si="2"/>
        <v>0.10233317355371901</v>
      </c>
    </row>
    <row r="94" spans="1:18" ht="22.5" x14ac:dyDescent="0.25">
      <c r="A94" s="3">
        <v>929</v>
      </c>
      <c r="B94" s="3">
        <v>10501</v>
      </c>
      <c r="C94" s="3" t="s">
        <v>2</v>
      </c>
      <c r="D94" s="59" t="s">
        <v>142</v>
      </c>
      <c r="E94" s="60" t="str">
        <f t="shared" si="3"/>
        <v>1</v>
      </c>
      <c r="F94" s="61">
        <v>14400</v>
      </c>
      <c r="G94" s="61">
        <v>14400</v>
      </c>
      <c r="H94" s="61">
        <v>14400</v>
      </c>
      <c r="I94" s="61">
        <v>0</v>
      </c>
      <c r="J94" s="62">
        <v>0</v>
      </c>
      <c r="K94" s="62">
        <f>H94+O94</f>
        <v>14400</v>
      </c>
      <c r="L94" s="61">
        <v>0</v>
      </c>
      <c r="M94" s="62">
        <v>0</v>
      </c>
      <c r="N94" s="62">
        <v>0</v>
      </c>
      <c r="O94" s="61">
        <v>0</v>
      </c>
      <c r="P94" s="61">
        <v>0</v>
      </c>
      <c r="Q94" s="62">
        <v>0</v>
      </c>
      <c r="R94" s="63">
        <f t="shared" si="2"/>
        <v>0</v>
      </c>
    </row>
    <row r="95" spans="1:18" ht="22.5" x14ac:dyDescent="0.25">
      <c r="A95" s="3">
        <v>929</v>
      </c>
      <c r="B95" s="3">
        <v>10502</v>
      </c>
      <c r="C95" s="3" t="s">
        <v>2</v>
      </c>
      <c r="D95" s="59" t="s">
        <v>142</v>
      </c>
      <c r="E95" s="60" t="str">
        <f t="shared" si="3"/>
        <v>1</v>
      </c>
      <c r="F95" s="61">
        <v>50000</v>
      </c>
      <c r="G95" s="61">
        <v>50000</v>
      </c>
      <c r="H95" s="61">
        <v>24200</v>
      </c>
      <c r="I95" s="61">
        <v>25800</v>
      </c>
      <c r="J95" s="62">
        <v>25800</v>
      </c>
      <c r="K95" s="62">
        <f>H95+O95</f>
        <v>24200</v>
      </c>
      <c r="L95" s="61">
        <v>0</v>
      </c>
      <c r="M95" s="62">
        <v>0</v>
      </c>
      <c r="N95" s="62">
        <v>0</v>
      </c>
      <c r="O95" s="61">
        <v>0</v>
      </c>
      <c r="P95" s="61">
        <v>0</v>
      </c>
      <c r="Q95" s="62">
        <v>0</v>
      </c>
      <c r="R95" s="63">
        <f t="shared" si="2"/>
        <v>0.51600000000000001</v>
      </c>
    </row>
    <row r="96" spans="1:18" ht="22.5" x14ac:dyDescent="0.25">
      <c r="A96" s="3">
        <v>929</v>
      </c>
      <c r="B96" s="3">
        <v>10805</v>
      </c>
      <c r="C96" s="3" t="s">
        <v>2</v>
      </c>
      <c r="D96" s="59" t="s">
        <v>142</v>
      </c>
      <c r="E96" s="60" t="str">
        <f t="shared" si="3"/>
        <v>1</v>
      </c>
      <c r="F96" s="61">
        <v>60000</v>
      </c>
      <c r="G96" s="61">
        <v>430500</v>
      </c>
      <c r="H96" s="61">
        <v>10000</v>
      </c>
      <c r="I96" s="61">
        <v>0</v>
      </c>
      <c r="J96" s="62">
        <v>0</v>
      </c>
      <c r="K96" s="62">
        <f>H96+O96</f>
        <v>383377.35</v>
      </c>
      <c r="L96" s="61">
        <v>47122.65</v>
      </c>
      <c r="M96" s="62">
        <v>47122.65</v>
      </c>
      <c r="N96" s="62">
        <v>0</v>
      </c>
      <c r="O96" s="61">
        <v>373377.35</v>
      </c>
      <c r="P96" s="61">
        <v>0</v>
      </c>
      <c r="Q96" s="62">
        <v>0</v>
      </c>
      <c r="R96" s="63">
        <f t="shared" si="2"/>
        <v>0</v>
      </c>
    </row>
    <row r="97" spans="1:18" ht="22.5" x14ac:dyDescent="0.25">
      <c r="A97" s="3">
        <v>929</v>
      </c>
      <c r="B97" s="3">
        <v>10807</v>
      </c>
      <c r="C97" s="3" t="s">
        <v>2</v>
      </c>
      <c r="D97" s="59" t="s">
        <v>142</v>
      </c>
      <c r="E97" s="60" t="str">
        <f t="shared" si="3"/>
        <v>1</v>
      </c>
      <c r="F97" s="61">
        <v>0</v>
      </c>
      <c r="G97" s="61">
        <v>100000</v>
      </c>
      <c r="H97" s="61">
        <v>100000</v>
      </c>
      <c r="I97" s="61">
        <v>0</v>
      </c>
      <c r="J97" s="62">
        <v>0</v>
      </c>
      <c r="K97" s="62">
        <f>H97+O97</f>
        <v>100000</v>
      </c>
      <c r="L97" s="61">
        <v>0</v>
      </c>
      <c r="M97" s="62">
        <v>0</v>
      </c>
      <c r="N97" s="62">
        <v>0</v>
      </c>
      <c r="O97" s="61">
        <v>0</v>
      </c>
      <c r="P97" s="61">
        <v>0</v>
      </c>
      <c r="Q97" s="62">
        <v>0</v>
      </c>
      <c r="R97" s="63">
        <f t="shared" si="2"/>
        <v>0</v>
      </c>
    </row>
    <row r="98" spans="1:18" ht="22.5" x14ac:dyDescent="0.25">
      <c r="A98" s="3">
        <v>929</v>
      </c>
      <c r="B98" s="3">
        <v>10808</v>
      </c>
      <c r="C98" s="3" t="s">
        <v>2</v>
      </c>
      <c r="D98" s="59" t="s">
        <v>142</v>
      </c>
      <c r="E98" s="60" t="str">
        <f t="shared" si="3"/>
        <v>1</v>
      </c>
      <c r="F98" s="61">
        <v>100000</v>
      </c>
      <c r="G98" s="61">
        <v>100000</v>
      </c>
      <c r="H98" s="61">
        <v>49150</v>
      </c>
      <c r="I98" s="61">
        <v>50850</v>
      </c>
      <c r="J98" s="62">
        <v>50850</v>
      </c>
      <c r="K98" s="62">
        <f>H98+O98</f>
        <v>49150</v>
      </c>
      <c r="L98" s="61">
        <v>0</v>
      </c>
      <c r="M98" s="62">
        <v>0</v>
      </c>
      <c r="N98" s="62">
        <v>0</v>
      </c>
      <c r="O98" s="61">
        <v>0</v>
      </c>
      <c r="P98" s="61">
        <v>0</v>
      </c>
      <c r="Q98" s="62">
        <v>0</v>
      </c>
      <c r="R98" s="63">
        <f t="shared" si="2"/>
        <v>0.50849999999999995</v>
      </c>
    </row>
    <row r="99" spans="1:18" ht="22.5" x14ac:dyDescent="0.25">
      <c r="A99" s="3">
        <v>929</v>
      </c>
      <c r="B99" s="3">
        <v>20101</v>
      </c>
      <c r="C99" s="3" t="s">
        <v>2</v>
      </c>
      <c r="D99" s="59" t="s">
        <v>142</v>
      </c>
      <c r="E99" s="60" t="str">
        <f t="shared" si="3"/>
        <v>2</v>
      </c>
      <c r="F99" s="61">
        <v>210261</v>
      </c>
      <c r="G99" s="61">
        <v>8475</v>
      </c>
      <c r="H99" s="61">
        <v>8475</v>
      </c>
      <c r="I99" s="61">
        <v>0</v>
      </c>
      <c r="J99" s="62">
        <v>0</v>
      </c>
      <c r="K99" s="62">
        <f>H99+O99</f>
        <v>8475</v>
      </c>
      <c r="L99" s="61">
        <v>0</v>
      </c>
      <c r="M99" s="62">
        <v>0</v>
      </c>
      <c r="N99" s="62">
        <v>0</v>
      </c>
      <c r="O99" s="61">
        <v>0</v>
      </c>
      <c r="P99" s="61">
        <v>0</v>
      </c>
      <c r="Q99" s="62">
        <v>0</v>
      </c>
      <c r="R99" s="63">
        <f t="shared" si="2"/>
        <v>0</v>
      </c>
    </row>
    <row r="100" spans="1:18" ht="22.5" x14ac:dyDescent="0.25">
      <c r="A100" s="3">
        <v>929</v>
      </c>
      <c r="B100" s="3">
        <v>20104</v>
      </c>
      <c r="C100" s="3" t="s">
        <v>2</v>
      </c>
      <c r="D100" s="59" t="s">
        <v>142</v>
      </c>
      <c r="E100" s="60" t="str">
        <f t="shared" si="3"/>
        <v>2</v>
      </c>
      <c r="F100" s="61">
        <v>0</v>
      </c>
      <c r="G100" s="61">
        <v>15000</v>
      </c>
      <c r="H100" s="61">
        <v>15000</v>
      </c>
      <c r="I100" s="61">
        <v>0</v>
      </c>
      <c r="J100" s="62">
        <v>0</v>
      </c>
      <c r="K100" s="62">
        <f>H100+O100</f>
        <v>15000</v>
      </c>
      <c r="L100" s="61">
        <v>0</v>
      </c>
      <c r="M100" s="62">
        <v>0</v>
      </c>
      <c r="N100" s="62">
        <v>0</v>
      </c>
      <c r="O100" s="61">
        <v>0</v>
      </c>
      <c r="P100" s="61">
        <v>0</v>
      </c>
      <c r="Q100" s="62">
        <v>0</v>
      </c>
      <c r="R100" s="63">
        <f t="shared" si="2"/>
        <v>0</v>
      </c>
    </row>
    <row r="101" spans="1:18" ht="22.5" x14ac:dyDescent="0.25">
      <c r="A101" s="3">
        <v>929</v>
      </c>
      <c r="B101" s="3">
        <v>20203</v>
      </c>
      <c r="C101" s="3" t="s">
        <v>2</v>
      </c>
      <c r="D101" s="59" t="s">
        <v>142</v>
      </c>
      <c r="E101" s="60" t="str">
        <f t="shared" si="3"/>
        <v>2</v>
      </c>
      <c r="F101" s="61">
        <v>55875</v>
      </c>
      <c r="G101" s="61">
        <v>0</v>
      </c>
      <c r="H101" s="61">
        <v>0</v>
      </c>
      <c r="I101" s="61">
        <v>0</v>
      </c>
      <c r="J101" s="62">
        <v>0</v>
      </c>
      <c r="K101" s="62">
        <f>H101+O101</f>
        <v>0</v>
      </c>
      <c r="L101" s="61">
        <v>0</v>
      </c>
      <c r="M101" s="62">
        <v>0</v>
      </c>
      <c r="N101" s="62">
        <v>0</v>
      </c>
      <c r="O101" s="61">
        <v>0</v>
      </c>
      <c r="P101" s="61">
        <v>0</v>
      </c>
      <c r="Q101" s="62">
        <v>0</v>
      </c>
      <c r="R101" s="63" t="str">
        <f t="shared" si="2"/>
        <v/>
      </c>
    </row>
    <row r="102" spans="1:18" ht="22.5" x14ac:dyDescent="0.25">
      <c r="A102" s="3">
        <v>929</v>
      </c>
      <c r="B102" s="3">
        <v>20301</v>
      </c>
      <c r="C102" s="3" t="s">
        <v>2</v>
      </c>
      <c r="D102" s="59" t="s">
        <v>142</v>
      </c>
      <c r="E102" s="60" t="str">
        <f t="shared" si="3"/>
        <v>2</v>
      </c>
      <c r="F102" s="61">
        <v>0</v>
      </c>
      <c r="G102" s="61">
        <v>90000</v>
      </c>
      <c r="H102" s="61">
        <v>90000</v>
      </c>
      <c r="I102" s="61">
        <v>0</v>
      </c>
      <c r="J102" s="62">
        <v>0</v>
      </c>
      <c r="K102" s="62">
        <f>H102+O102</f>
        <v>90000</v>
      </c>
      <c r="L102" s="61">
        <v>0</v>
      </c>
      <c r="M102" s="62">
        <v>0</v>
      </c>
      <c r="N102" s="62">
        <v>0</v>
      </c>
      <c r="O102" s="61">
        <v>0</v>
      </c>
      <c r="P102" s="61">
        <v>0</v>
      </c>
      <c r="Q102" s="62">
        <v>0</v>
      </c>
      <c r="R102" s="63">
        <f t="shared" si="2"/>
        <v>0</v>
      </c>
    </row>
    <row r="103" spans="1:18" ht="22.5" x14ac:dyDescent="0.25">
      <c r="A103" s="3">
        <v>929</v>
      </c>
      <c r="B103" s="3">
        <v>20304</v>
      </c>
      <c r="C103" s="3" t="s">
        <v>2</v>
      </c>
      <c r="D103" s="59" t="s">
        <v>142</v>
      </c>
      <c r="E103" s="60" t="str">
        <f t="shared" si="3"/>
        <v>2</v>
      </c>
      <c r="F103" s="61">
        <v>0</v>
      </c>
      <c r="G103" s="61">
        <v>300000</v>
      </c>
      <c r="H103" s="61">
        <v>26967.17</v>
      </c>
      <c r="I103" s="61">
        <v>173032.83</v>
      </c>
      <c r="J103" s="62">
        <v>173032.83</v>
      </c>
      <c r="K103" s="62">
        <f>H103+O103</f>
        <v>26967.17</v>
      </c>
      <c r="L103" s="61">
        <v>100000</v>
      </c>
      <c r="M103" s="62">
        <v>100000</v>
      </c>
      <c r="N103" s="62">
        <v>0</v>
      </c>
      <c r="O103" s="61">
        <v>0</v>
      </c>
      <c r="P103" s="61">
        <v>0</v>
      </c>
      <c r="Q103" s="62">
        <v>0</v>
      </c>
      <c r="R103" s="63">
        <f t="shared" si="2"/>
        <v>0.5767760999999999</v>
      </c>
    </row>
    <row r="104" spans="1:18" ht="22.5" x14ac:dyDescent="0.25">
      <c r="A104" s="3">
        <v>929</v>
      </c>
      <c r="B104" s="3">
        <v>20401</v>
      </c>
      <c r="C104" s="3" t="s">
        <v>2</v>
      </c>
      <c r="D104" s="59" t="s">
        <v>142</v>
      </c>
      <c r="E104" s="60" t="str">
        <f t="shared" si="3"/>
        <v>2</v>
      </c>
      <c r="F104" s="61">
        <v>0</v>
      </c>
      <c r="G104" s="61">
        <v>3000</v>
      </c>
      <c r="H104" s="61">
        <v>3000</v>
      </c>
      <c r="I104" s="61">
        <v>0</v>
      </c>
      <c r="J104" s="62">
        <v>0</v>
      </c>
      <c r="K104" s="62">
        <f>H104+O104</f>
        <v>3000</v>
      </c>
      <c r="L104" s="61">
        <v>0</v>
      </c>
      <c r="M104" s="62">
        <v>0</v>
      </c>
      <c r="N104" s="62">
        <v>0</v>
      </c>
      <c r="O104" s="61">
        <v>0</v>
      </c>
      <c r="P104" s="61">
        <v>0</v>
      </c>
      <c r="Q104" s="62">
        <v>0</v>
      </c>
      <c r="R104" s="63">
        <f t="shared" si="2"/>
        <v>0</v>
      </c>
    </row>
    <row r="105" spans="1:18" ht="22.5" x14ac:dyDescent="0.25">
      <c r="A105" s="3">
        <v>929</v>
      </c>
      <c r="B105" s="3">
        <v>20402</v>
      </c>
      <c r="C105" s="3" t="s">
        <v>2</v>
      </c>
      <c r="D105" s="59" t="s">
        <v>142</v>
      </c>
      <c r="E105" s="60" t="str">
        <f t="shared" si="3"/>
        <v>2</v>
      </c>
      <c r="F105" s="61">
        <v>225118</v>
      </c>
      <c r="G105" s="61">
        <v>225118</v>
      </c>
      <c r="H105" s="61">
        <v>225000</v>
      </c>
      <c r="I105" s="61">
        <v>0</v>
      </c>
      <c r="J105" s="62">
        <v>0</v>
      </c>
      <c r="K105" s="62">
        <f>H105+O105</f>
        <v>225000</v>
      </c>
      <c r="L105" s="61">
        <v>118</v>
      </c>
      <c r="M105" s="62">
        <v>118</v>
      </c>
      <c r="N105" s="62">
        <v>0</v>
      </c>
      <c r="O105" s="61">
        <v>0</v>
      </c>
      <c r="P105" s="61">
        <v>0</v>
      </c>
      <c r="Q105" s="62">
        <v>0</v>
      </c>
      <c r="R105" s="63">
        <f t="shared" si="2"/>
        <v>0</v>
      </c>
    </row>
    <row r="106" spans="1:18" ht="22.5" x14ac:dyDescent="0.25">
      <c r="A106" s="3">
        <v>929</v>
      </c>
      <c r="B106" s="3">
        <v>29907</v>
      </c>
      <c r="C106" s="3" t="s">
        <v>2</v>
      </c>
      <c r="D106" s="59" t="s">
        <v>142</v>
      </c>
      <c r="E106" s="60" t="str">
        <f t="shared" si="3"/>
        <v>2</v>
      </c>
      <c r="F106" s="61">
        <v>3197</v>
      </c>
      <c r="G106" s="61">
        <v>3197</v>
      </c>
      <c r="H106" s="61">
        <v>0</v>
      </c>
      <c r="I106" s="61">
        <v>0</v>
      </c>
      <c r="J106" s="62">
        <v>0</v>
      </c>
      <c r="K106" s="62">
        <f>H106+O106</f>
        <v>0</v>
      </c>
      <c r="L106" s="61">
        <v>3197</v>
      </c>
      <c r="M106" s="62">
        <v>3197</v>
      </c>
      <c r="N106" s="62">
        <v>0</v>
      </c>
      <c r="O106" s="61">
        <v>0</v>
      </c>
      <c r="P106" s="61">
        <v>0</v>
      </c>
      <c r="Q106" s="62">
        <v>0</v>
      </c>
      <c r="R106" s="63">
        <f t="shared" si="2"/>
        <v>0</v>
      </c>
    </row>
    <row r="107" spans="1:18" ht="33.75" x14ac:dyDescent="0.25">
      <c r="A107" s="3">
        <v>929</v>
      </c>
      <c r="B107" s="3">
        <v>10304</v>
      </c>
      <c r="C107" s="3" t="s">
        <v>2</v>
      </c>
      <c r="D107" s="59" t="s">
        <v>143</v>
      </c>
      <c r="E107" s="60" t="str">
        <f t="shared" si="3"/>
        <v>1</v>
      </c>
      <c r="F107" s="61">
        <v>250000</v>
      </c>
      <c r="G107" s="61">
        <v>165000</v>
      </c>
      <c r="H107" s="61">
        <v>0</v>
      </c>
      <c r="I107" s="61">
        <v>0</v>
      </c>
      <c r="J107" s="62">
        <v>0</v>
      </c>
      <c r="K107" s="62">
        <f>H107+O107</f>
        <v>0</v>
      </c>
      <c r="L107" s="61">
        <v>165000</v>
      </c>
      <c r="M107" s="62">
        <v>165000</v>
      </c>
      <c r="N107" s="62">
        <v>0</v>
      </c>
      <c r="O107" s="61">
        <v>0</v>
      </c>
      <c r="P107" s="61">
        <v>0</v>
      </c>
      <c r="Q107" s="62">
        <v>0</v>
      </c>
      <c r="R107" s="63">
        <f t="shared" si="2"/>
        <v>0</v>
      </c>
    </row>
    <row r="108" spans="1:18" ht="33.75" x14ac:dyDescent="0.25">
      <c r="A108" s="3">
        <v>929</v>
      </c>
      <c r="B108" s="3">
        <v>10307</v>
      </c>
      <c r="C108" s="3" t="s">
        <v>2</v>
      </c>
      <c r="D108" s="59" t="s">
        <v>143</v>
      </c>
      <c r="E108" s="60" t="str">
        <f t="shared" si="3"/>
        <v>1</v>
      </c>
      <c r="F108" s="61">
        <v>168000</v>
      </c>
      <c r="G108" s="61">
        <v>168000</v>
      </c>
      <c r="H108" s="61">
        <v>60000</v>
      </c>
      <c r="I108" s="61">
        <v>0</v>
      </c>
      <c r="J108" s="62">
        <v>0</v>
      </c>
      <c r="K108" s="62">
        <f>H108+O108</f>
        <v>60000</v>
      </c>
      <c r="L108" s="61">
        <v>108000</v>
      </c>
      <c r="M108" s="62">
        <v>108000</v>
      </c>
      <c r="N108" s="62">
        <v>0</v>
      </c>
      <c r="O108" s="61">
        <v>0</v>
      </c>
      <c r="P108" s="61">
        <v>0</v>
      </c>
      <c r="Q108" s="62">
        <v>0</v>
      </c>
      <c r="R108" s="63">
        <f t="shared" si="2"/>
        <v>0</v>
      </c>
    </row>
    <row r="109" spans="1:18" ht="33.75" x14ac:dyDescent="0.25">
      <c r="A109" s="3">
        <v>929</v>
      </c>
      <c r="B109" s="3">
        <v>10406</v>
      </c>
      <c r="C109" s="3" t="s">
        <v>2</v>
      </c>
      <c r="D109" s="59" t="s">
        <v>143</v>
      </c>
      <c r="E109" s="60" t="str">
        <f t="shared" si="3"/>
        <v>1</v>
      </c>
      <c r="F109" s="61">
        <v>330000</v>
      </c>
      <c r="G109" s="61">
        <v>258003.04</v>
      </c>
      <c r="H109" s="61">
        <v>116680</v>
      </c>
      <c r="I109" s="61">
        <v>15820</v>
      </c>
      <c r="J109" s="62">
        <v>15820</v>
      </c>
      <c r="K109" s="62">
        <f>H109+O109</f>
        <v>116680</v>
      </c>
      <c r="L109" s="61">
        <v>125503.03999999999</v>
      </c>
      <c r="M109" s="62">
        <v>125503.03999999999</v>
      </c>
      <c r="N109" s="62">
        <v>0</v>
      </c>
      <c r="O109" s="61">
        <v>0</v>
      </c>
      <c r="P109" s="61">
        <v>0</v>
      </c>
      <c r="Q109" s="62">
        <v>0</v>
      </c>
      <c r="R109" s="63">
        <f t="shared" si="2"/>
        <v>6.1317106961220301E-2</v>
      </c>
    </row>
    <row r="110" spans="1:18" ht="33.75" x14ac:dyDescent="0.25">
      <c r="A110" s="3">
        <v>929</v>
      </c>
      <c r="B110" s="3">
        <v>10499</v>
      </c>
      <c r="C110" s="3" t="s">
        <v>2</v>
      </c>
      <c r="D110" s="59" t="s">
        <v>143</v>
      </c>
      <c r="E110" s="60" t="str">
        <f t="shared" si="3"/>
        <v>1</v>
      </c>
      <c r="F110" s="61">
        <v>850000</v>
      </c>
      <c r="G110" s="61">
        <v>850000</v>
      </c>
      <c r="H110" s="61">
        <v>585472.47</v>
      </c>
      <c r="I110" s="61">
        <v>264527.53000000003</v>
      </c>
      <c r="J110" s="62">
        <v>264527.53000000003</v>
      </c>
      <c r="K110" s="62">
        <f>H110+O110</f>
        <v>585472.47</v>
      </c>
      <c r="L110" s="61">
        <v>0</v>
      </c>
      <c r="M110" s="62">
        <v>0</v>
      </c>
      <c r="N110" s="62">
        <v>0</v>
      </c>
      <c r="O110" s="61">
        <v>0</v>
      </c>
      <c r="P110" s="61">
        <v>0</v>
      </c>
      <c r="Q110" s="62">
        <v>0</v>
      </c>
      <c r="R110" s="63">
        <f t="shared" si="2"/>
        <v>0.31120885882352944</v>
      </c>
    </row>
    <row r="111" spans="1:18" ht="33.75" x14ac:dyDescent="0.25">
      <c r="A111" s="3">
        <v>929</v>
      </c>
      <c r="B111" s="3">
        <v>10501</v>
      </c>
      <c r="C111" s="3" t="s">
        <v>2</v>
      </c>
      <c r="D111" s="59" t="s">
        <v>143</v>
      </c>
      <c r="E111" s="60" t="str">
        <f t="shared" si="3"/>
        <v>1</v>
      </c>
      <c r="F111" s="61">
        <v>50000</v>
      </c>
      <c r="G111" s="61">
        <v>150000</v>
      </c>
      <c r="H111" s="61">
        <v>104310</v>
      </c>
      <c r="I111" s="61">
        <v>45690</v>
      </c>
      <c r="J111" s="62">
        <v>45690</v>
      </c>
      <c r="K111" s="62">
        <f>H111+O111</f>
        <v>104310</v>
      </c>
      <c r="L111" s="61">
        <v>0</v>
      </c>
      <c r="M111" s="62">
        <v>0</v>
      </c>
      <c r="N111" s="62">
        <v>0</v>
      </c>
      <c r="O111" s="61">
        <v>0</v>
      </c>
      <c r="P111" s="61">
        <v>150000</v>
      </c>
      <c r="Q111" s="62">
        <v>0</v>
      </c>
      <c r="R111" s="63">
        <f t="shared" si="2"/>
        <v>0.30459999999999998</v>
      </c>
    </row>
    <row r="112" spans="1:18" ht="33.75" x14ac:dyDescent="0.25">
      <c r="A112" s="3">
        <v>929</v>
      </c>
      <c r="B112" s="3">
        <v>10502</v>
      </c>
      <c r="C112" s="3" t="s">
        <v>2</v>
      </c>
      <c r="D112" s="59" t="s">
        <v>143</v>
      </c>
      <c r="E112" s="60" t="str">
        <f t="shared" si="3"/>
        <v>1</v>
      </c>
      <c r="F112" s="61">
        <v>200000</v>
      </c>
      <c r="G112" s="61">
        <v>400000</v>
      </c>
      <c r="H112" s="61">
        <v>120500</v>
      </c>
      <c r="I112" s="61">
        <v>79500</v>
      </c>
      <c r="J112" s="62">
        <v>79500</v>
      </c>
      <c r="K112" s="62">
        <f>H112+O112</f>
        <v>120500</v>
      </c>
      <c r="L112" s="61">
        <v>200000</v>
      </c>
      <c r="M112" s="62">
        <v>200000</v>
      </c>
      <c r="N112" s="62">
        <v>0</v>
      </c>
      <c r="O112" s="61">
        <v>0</v>
      </c>
      <c r="P112" s="61">
        <v>0</v>
      </c>
      <c r="Q112" s="62">
        <v>0</v>
      </c>
      <c r="R112" s="63">
        <f t="shared" si="2"/>
        <v>0.19875000000000001</v>
      </c>
    </row>
    <row r="113" spans="1:18" ht="33.75" x14ac:dyDescent="0.25">
      <c r="A113" s="3">
        <v>929</v>
      </c>
      <c r="B113" s="3">
        <v>10805</v>
      </c>
      <c r="C113" s="3" t="s">
        <v>2</v>
      </c>
      <c r="D113" s="59" t="s">
        <v>143</v>
      </c>
      <c r="E113" s="60" t="str">
        <f t="shared" si="3"/>
        <v>1</v>
      </c>
      <c r="F113" s="61">
        <v>562616</v>
      </c>
      <c r="G113" s="61">
        <v>523616</v>
      </c>
      <c r="H113" s="61">
        <v>0</v>
      </c>
      <c r="I113" s="61">
        <v>0</v>
      </c>
      <c r="J113" s="62">
        <v>0</v>
      </c>
      <c r="K113" s="62">
        <f>H113+O113</f>
        <v>0</v>
      </c>
      <c r="L113" s="61">
        <v>523616</v>
      </c>
      <c r="M113" s="62">
        <v>523616</v>
      </c>
      <c r="N113" s="62">
        <v>0</v>
      </c>
      <c r="O113" s="61">
        <v>0</v>
      </c>
      <c r="P113" s="61">
        <v>0</v>
      </c>
      <c r="Q113" s="62">
        <v>0</v>
      </c>
      <c r="R113" s="63">
        <f t="shared" si="2"/>
        <v>0</v>
      </c>
    </row>
    <row r="114" spans="1:18" ht="33.75" x14ac:dyDescent="0.25">
      <c r="A114" s="3">
        <v>929</v>
      </c>
      <c r="B114" s="3">
        <v>10807</v>
      </c>
      <c r="C114" s="3" t="s">
        <v>2</v>
      </c>
      <c r="D114" s="59" t="s">
        <v>143</v>
      </c>
      <c r="E114" s="60" t="str">
        <f t="shared" si="3"/>
        <v>1</v>
      </c>
      <c r="F114" s="61">
        <v>1888904</v>
      </c>
      <c r="G114" s="61">
        <v>2225004</v>
      </c>
      <c r="H114" s="61">
        <v>2225000.88</v>
      </c>
      <c r="I114" s="61">
        <v>0</v>
      </c>
      <c r="J114" s="62">
        <v>0</v>
      </c>
      <c r="K114" s="62">
        <f>H114+O114</f>
        <v>2225000.88</v>
      </c>
      <c r="L114" s="61">
        <v>3.12</v>
      </c>
      <c r="M114" s="62">
        <v>3.12</v>
      </c>
      <c r="N114" s="62">
        <v>0</v>
      </c>
      <c r="O114" s="61">
        <v>0</v>
      </c>
      <c r="P114" s="61">
        <v>0</v>
      </c>
      <c r="Q114" s="62">
        <v>0</v>
      </c>
      <c r="R114" s="63">
        <f t="shared" si="2"/>
        <v>0</v>
      </c>
    </row>
    <row r="115" spans="1:18" ht="33.75" x14ac:dyDescent="0.25">
      <c r="A115" s="3">
        <v>929</v>
      </c>
      <c r="B115" s="3">
        <v>10899</v>
      </c>
      <c r="C115" s="3" t="s">
        <v>2</v>
      </c>
      <c r="D115" s="59" t="s">
        <v>143</v>
      </c>
      <c r="E115" s="60" t="str">
        <f t="shared" si="3"/>
        <v>1</v>
      </c>
      <c r="F115" s="61">
        <v>15820</v>
      </c>
      <c r="G115" s="61">
        <v>15820</v>
      </c>
      <c r="H115" s="61">
        <v>15820</v>
      </c>
      <c r="I115" s="61">
        <v>0</v>
      </c>
      <c r="J115" s="62">
        <v>0</v>
      </c>
      <c r="K115" s="62">
        <f>H115+O115</f>
        <v>15820</v>
      </c>
      <c r="L115" s="61">
        <v>0</v>
      </c>
      <c r="M115" s="62">
        <v>0</v>
      </c>
      <c r="N115" s="62">
        <v>0</v>
      </c>
      <c r="O115" s="61">
        <v>0</v>
      </c>
      <c r="P115" s="61">
        <v>0</v>
      </c>
      <c r="Q115" s="62">
        <v>0</v>
      </c>
      <c r="R115" s="63">
        <f t="shared" si="2"/>
        <v>0</v>
      </c>
    </row>
    <row r="116" spans="1:18" ht="33.75" x14ac:dyDescent="0.25">
      <c r="A116" s="3">
        <v>929</v>
      </c>
      <c r="B116" s="3">
        <v>20101</v>
      </c>
      <c r="C116" s="3" t="s">
        <v>2</v>
      </c>
      <c r="D116" s="59" t="s">
        <v>143</v>
      </c>
      <c r="E116" s="60" t="str">
        <f t="shared" si="3"/>
        <v>2</v>
      </c>
      <c r="F116" s="61">
        <v>678366</v>
      </c>
      <c r="G116" s="61">
        <v>0</v>
      </c>
      <c r="H116" s="61">
        <v>0</v>
      </c>
      <c r="I116" s="61">
        <v>0</v>
      </c>
      <c r="J116" s="62">
        <v>0</v>
      </c>
      <c r="K116" s="62">
        <f>H116+O116</f>
        <v>0</v>
      </c>
      <c r="L116" s="61">
        <v>0</v>
      </c>
      <c r="M116" s="62">
        <v>0</v>
      </c>
      <c r="N116" s="62">
        <v>0</v>
      </c>
      <c r="O116" s="61">
        <v>0</v>
      </c>
      <c r="P116" s="61">
        <v>0</v>
      </c>
      <c r="Q116" s="62">
        <v>0</v>
      </c>
      <c r="R116" s="63" t="str">
        <f t="shared" si="2"/>
        <v/>
      </c>
    </row>
    <row r="117" spans="1:18" ht="33.75" x14ac:dyDescent="0.25">
      <c r="A117" s="3">
        <v>929</v>
      </c>
      <c r="B117" s="3">
        <v>20104</v>
      </c>
      <c r="C117" s="3" t="s">
        <v>2</v>
      </c>
      <c r="D117" s="59" t="s">
        <v>143</v>
      </c>
      <c r="E117" s="60" t="str">
        <f t="shared" si="3"/>
        <v>2</v>
      </c>
      <c r="F117" s="61">
        <v>788397</v>
      </c>
      <c r="G117" s="61">
        <v>788397</v>
      </c>
      <c r="H117" s="61">
        <v>0</v>
      </c>
      <c r="I117" s="61">
        <v>0</v>
      </c>
      <c r="J117" s="62">
        <v>0</v>
      </c>
      <c r="K117" s="62">
        <f>H117+O117</f>
        <v>0</v>
      </c>
      <c r="L117" s="61">
        <v>788397</v>
      </c>
      <c r="M117" s="62">
        <v>788397</v>
      </c>
      <c r="N117" s="62">
        <v>0</v>
      </c>
      <c r="O117" s="61">
        <v>0</v>
      </c>
      <c r="P117" s="61">
        <v>0</v>
      </c>
      <c r="Q117" s="62">
        <v>0</v>
      </c>
      <c r="R117" s="63">
        <f t="shared" si="2"/>
        <v>0</v>
      </c>
    </row>
    <row r="118" spans="1:18" ht="33.75" x14ac:dyDescent="0.25">
      <c r="A118" s="3">
        <v>929</v>
      </c>
      <c r="B118" s="3">
        <v>20203</v>
      </c>
      <c r="C118" s="3" t="s">
        <v>2</v>
      </c>
      <c r="D118" s="59" t="s">
        <v>143</v>
      </c>
      <c r="E118" s="60" t="str">
        <f t="shared" si="3"/>
        <v>2</v>
      </c>
      <c r="F118" s="61">
        <v>177315</v>
      </c>
      <c r="G118" s="61">
        <v>177315</v>
      </c>
      <c r="H118" s="61">
        <v>81261.81</v>
      </c>
      <c r="I118" s="61">
        <v>96053.19</v>
      </c>
      <c r="J118" s="62">
        <v>96053.19</v>
      </c>
      <c r="K118" s="62">
        <f>H118+O118</f>
        <v>81261.81</v>
      </c>
      <c r="L118" s="61">
        <v>0</v>
      </c>
      <c r="M118" s="62">
        <v>0</v>
      </c>
      <c r="N118" s="62">
        <v>0</v>
      </c>
      <c r="O118" s="61">
        <v>0</v>
      </c>
      <c r="P118" s="61">
        <v>0</v>
      </c>
      <c r="Q118" s="62">
        <v>0</v>
      </c>
      <c r="R118" s="63">
        <f t="shared" si="2"/>
        <v>0.54170933085187378</v>
      </c>
    </row>
    <row r="119" spans="1:18" ht="33.75" x14ac:dyDescent="0.25">
      <c r="A119" s="3">
        <v>929</v>
      </c>
      <c r="B119" s="3">
        <v>20304</v>
      </c>
      <c r="C119" s="3" t="s">
        <v>2</v>
      </c>
      <c r="D119" s="59" t="s">
        <v>143</v>
      </c>
      <c r="E119" s="60" t="str">
        <f t="shared" si="3"/>
        <v>2</v>
      </c>
      <c r="F119" s="61">
        <v>0</v>
      </c>
      <c r="G119" s="61">
        <v>75300</v>
      </c>
      <c r="H119" s="61">
        <v>92.85</v>
      </c>
      <c r="I119" s="61">
        <v>75207.149999999994</v>
      </c>
      <c r="J119" s="62">
        <v>75207.149999999994</v>
      </c>
      <c r="K119" s="62">
        <f>H119+O119</f>
        <v>92.85</v>
      </c>
      <c r="L119" s="61">
        <v>0</v>
      </c>
      <c r="M119" s="62">
        <v>0</v>
      </c>
      <c r="N119" s="62">
        <v>0</v>
      </c>
      <c r="O119" s="61">
        <v>0</v>
      </c>
      <c r="P119" s="61">
        <v>0</v>
      </c>
      <c r="Q119" s="62">
        <v>0</v>
      </c>
      <c r="R119" s="63">
        <f t="shared" si="2"/>
        <v>0.99876693227091629</v>
      </c>
    </row>
    <row r="120" spans="1:18" ht="33.75" x14ac:dyDescent="0.25">
      <c r="A120" s="3">
        <v>929</v>
      </c>
      <c r="B120" s="3">
        <v>20402</v>
      </c>
      <c r="C120" s="3" t="s">
        <v>2</v>
      </c>
      <c r="D120" s="59" t="s">
        <v>143</v>
      </c>
      <c r="E120" s="60" t="str">
        <f t="shared" si="3"/>
        <v>2</v>
      </c>
      <c r="F120" s="61">
        <v>854936</v>
      </c>
      <c r="G120" s="61">
        <v>854936</v>
      </c>
      <c r="H120" s="61">
        <v>241692</v>
      </c>
      <c r="I120" s="61">
        <v>171308</v>
      </c>
      <c r="J120" s="62">
        <v>171308</v>
      </c>
      <c r="K120" s="62">
        <f>H120+O120</f>
        <v>241692</v>
      </c>
      <c r="L120" s="61">
        <v>441936</v>
      </c>
      <c r="M120" s="62">
        <v>441936</v>
      </c>
      <c r="N120" s="62">
        <v>0</v>
      </c>
      <c r="O120" s="61">
        <v>0</v>
      </c>
      <c r="P120" s="61">
        <v>0</v>
      </c>
      <c r="Q120" s="62">
        <v>0</v>
      </c>
      <c r="R120" s="63">
        <f t="shared" si="2"/>
        <v>0.20037523276596142</v>
      </c>
    </row>
    <row r="121" spans="1:18" ht="33.75" x14ac:dyDescent="0.25">
      <c r="A121" s="3">
        <v>929</v>
      </c>
      <c r="B121" s="3">
        <v>29901</v>
      </c>
      <c r="C121" s="3" t="s">
        <v>2</v>
      </c>
      <c r="D121" s="59" t="s">
        <v>143</v>
      </c>
      <c r="E121" s="60" t="str">
        <f t="shared" si="3"/>
        <v>2</v>
      </c>
      <c r="F121" s="61">
        <v>307924</v>
      </c>
      <c r="G121" s="61">
        <v>157924</v>
      </c>
      <c r="H121" s="61">
        <v>96904</v>
      </c>
      <c r="I121" s="61">
        <v>61020</v>
      </c>
      <c r="J121" s="62">
        <v>61020</v>
      </c>
      <c r="K121" s="62">
        <f>H121+O121</f>
        <v>96904</v>
      </c>
      <c r="L121" s="61">
        <v>0</v>
      </c>
      <c r="M121" s="62">
        <v>0</v>
      </c>
      <c r="N121" s="62">
        <v>0</v>
      </c>
      <c r="O121" s="61">
        <v>0</v>
      </c>
      <c r="P121" s="61">
        <v>0</v>
      </c>
      <c r="Q121" s="62">
        <v>0</v>
      </c>
      <c r="R121" s="63">
        <f t="shared" si="2"/>
        <v>0.38638838935184011</v>
      </c>
    </row>
    <row r="122" spans="1:18" ht="33.75" x14ac:dyDescent="0.25">
      <c r="A122" s="3">
        <v>929</v>
      </c>
      <c r="B122" s="3">
        <v>50103</v>
      </c>
      <c r="C122" s="3" t="s">
        <v>67</v>
      </c>
      <c r="D122" s="59" t="s">
        <v>143</v>
      </c>
      <c r="E122" s="60" t="str">
        <f t="shared" si="3"/>
        <v>5</v>
      </c>
      <c r="F122" s="61">
        <v>757100</v>
      </c>
      <c r="G122" s="61">
        <v>757100</v>
      </c>
      <c r="H122" s="61">
        <v>0</v>
      </c>
      <c r="I122" s="61">
        <v>0</v>
      </c>
      <c r="J122" s="62">
        <v>0</v>
      </c>
      <c r="K122" s="62">
        <f>H122+O122</f>
        <v>0</v>
      </c>
      <c r="L122" s="61">
        <v>757100</v>
      </c>
      <c r="M122" s="62">
        <v>757100</v>
      </c>
      <c r="N122" s="62">
        <v>0</v>
      </c>
      <c r="O122" s="61">
        <v>0</v>
      </c>
      <c r="P122" s="61">
        <v>0</v>
      </c>
      <c r="Q122" s="62">
        <v>0</v>
      </c>
      <c r="R122" s="63">
        <f t="shared" si="2"/>
        <v>0</v>
      </c>
    </row>
    <row r="123" spans="1:18" ht="33.75" x14ac:dyDescent="0.25">
      <c r="A123" s="3">
        <v>929</v>
      </c>
      <c r="B123" s="3">
        <v>50104</v>
      </c>
      <c r="C123" s="3" t="s">
        <v>67</v>
      </c>
      <c r="D123" s="59" t="s">
        <v>143</v>
      </c>
      <c r="E123" s="60" t="str">
        <f t="shared" si="3"/>
        <v>5</v>
      </c>
      <c r="F123" s="61">
        <v>926600</v>
      </c>
      <c r="G123" s="61">
        <v>926600</v>
      </c>
      <c r="H123" s="61">
        <v>0</v>
      </c>
      <c r="I123" s="61">
        <v>0</v>
      </c>
      <c r="J123" s="62">
        <v>0</v>
      </c>
      <c r="K123" s="62">
        <f>H123+O123</f>
        <v>0</v>
      </c>
      <c r="L123" s="61">
        <v>926600</v>
      </c>
      <c r="M123" s="62">
        <v>0</v>
      </c>
      <c r="N123" s="62">
        <v>926600</v>
      </c>
      <c r="O123" s="61">
        <v>0</v>
      </c>
      <c r="P123" s="61">
        <v>0</v>
      </c>
      <c r="Q123" s="62">
        <v>0</v>
      </c>
      <c r="R123" s="63">
        <f t="shared" si="2"/>
        <v>0</v>
      </c>
    </row>
    <row r="124" spans="1:18" ht="22.5" x14ac:dyDescent="0.25">
      <c r="A124" s="3">
        <v>929</v>
      </c>
      <c r="B124" s="3">
        <v>10101</v>
      </c>
      <c r="C124" s="3" t="s">
        <v>2</v>
      </c>
      <c r="D124" s="59" t="s">
        <v>144</v>
      </c>
      <c r="E124" s="60" t="str">
        <f t="shared" si="3"/>
        <v>1</v>
      </c>
      <c r="F124" s="61">
        <v>338666488</v>
      </c>
      <c r="G124" s="61">
        <v>222296286.81999999</v>
      </c>
      <c r="H124" s="61">
        <v>164970998.62</v>
      </c>
      <c r="I124" s="61">
        <v>45116287.020000003</v>
      </c>
      <c r="J124" s="62">
        <v>12099267.76</v>
      </c>
      <c r="K124" s="62">
        <f>H124+O124</f>
        <v>164970998.62</v>
      </c>
      <c r="L124" s="61">
        <v>12209001.18</v>
      </c>
      <c r="M124" s="62">
        <v>2796493.18</v>
      </c>
      <c r="N124" s="62">
        <v>0</v>
      </c>
      <c r="O124" s="61">
        <v>0</v>
      </c>
      <c r="P124" s="61">
        <v>0</v>
      </c>
      <c r="Q124" s="62">
        <v>9412508</v>
      </c>
      <c r="R124" s="63">
        <f t="shared" si="2"/>
        <v>0.20295564836191807</v>
      </c>
    </row>
    <row r="125" spans="1:18" ht="22.5" x14ac:dyDescent="0.25">
      <c r="A125" s="3">
        <v>929</v>
      </c>
      <c r="B125" s="3">
        <v>10304</v>
      </c>
      <c r="C125" s="3" t="s">
        <v>2</v>
      </c>
      <c r="D125" s="59" t="s">
        <v>144</v>
      </c>
      <c r="E125" s="60" t="str">
        <f t="shared" si="3"/>
        <v>1</v>
      </c>
      <c r="F125" s="61">
        <v>300000</v>
      </c>
      <c r="G125" s="61">
        <v>0</v>
      </c>
      <c r="H125" s="61">
        <v>0</v>
      </c>
      <c r="I125" s="61">
        <v>0</v>
      </c>
      <c r="J125" s="62">
        <v>0</v>
      </c>
      <c r="K125" s="62">
        <f>H125+O125</f>
        <v>0</v>
      </c>
      <c r="L125" s="61">
        <v>0</v>
      </c>
      <c r="M125" s="62">
        <v>0</v>
      </c>
      <c r="N125" s="62">
        <v>0</v>
      </c>
      <c r="O125" s="61">
        <v>0</v>
      </c>
      <c r="P125" s="61">
        <v>0</v>
      </c>
      <c r="Q125" s="62">
        <v>0</v>
      </c>
      <c r="R125" s="63" t="str">
        <f t="shared" si="2"/>
        <v/>
      </c>
    </row>
    <row r="126" spans="1:18" ht="22.5" x14ac:dyDescent="0.25">
      <c r="A126" s="3">
        <v>929</v>
      </c>
      <c r="B126" s="3">
        <v>10307</v>
      </c>
      <c r="C126" s="3" t="s">
        <v>2</v>
      </c>
      <c r="D126" s="59" t="s">
        <v>144</v>
      </c>
      <c r="E126" s="60" t="str">
        <f t="shared" si="3"/>
        <v>1</v>
      </c>
      <c r="F126" s="61">
        <v>60000</v>
      </c>
      <c r="G126" s="61">
        <v>90000</v>
      </c>
      <c r="H126" s="61">
        <v>20342.28</v>
      </c>
      <c r="I126" s="61">
        <v>69657.72</v>
      </c>
      <c r="J126" s="62">
        <v>69657.72</v>
      </c>
      <c r="K126" s="62">
        <f>H126+O126</f>
        <v>20342.28</v>
      </c>
      <c r="L126" s="61">
        <v>0</v>
      </c>
      <c r="M126" s="62">
        <v>0</v>
      </c>
      <c r="N126" s="62">
        <v>0</v>
      </c>
      <c r="O126" s="61">
        <v>0</v>
      </c>
      <c r="P126" s="61">
        <v>0</v>
      </c>
      <c r="Q126" s="62">
        <v>0</v>
      </c>
      <c r="R126" s="63">
        <f t="shared" si="2"/>
        <v>0.7739746666666667</v>
      </c>
    </row>
    <row r="127" spans="1:18" ht="22.5" x14ac:dyDescent="0.25">
      <c r="A127" s="3">
        <v>929</v>
      </c>
      <c r="B127" s="3">
        <v>10406</v>
      </c>
      <c r="C127" s="3" t="s">
        <v>2</v>
      </c>
      <c r="D127" s="59" t="s">
        <v>144</v>
      </c>
      <c r="E127" s="60" t="str">
        <f t="shared" si="3"/>
        <v>1</v>
      </c>
      <c r="F127" s="61">
        <v>225000</v>
      </c>
      <c r="G127" s="61">
        <v>200000</v>
      </c>
      <c r="H127" s="61">
        <v>93280</v>
      </c>
      <c r="I127" s="61">
        <v>4520</v>
      </c>
      <c r="J127" s="62">
        <v>4520</v>
      </c>
      <c r="K127" s="62">
        <f>H127+O127</f>
        <v>147520</v>
      </c>
      <c r="L127" s="61">
        <v>47960</v>
      </c>
      <c r="M127" s="62">
        <v>47960</v>
      </c>
      <c r="N127" s="62">
        <v>0</v>
      </c>
      <c r="O127" s="61">
        <v>54240</v>
      </c>
      <c r="P127" s="61">
        <v>0</v>
      </c>
      <c r="Q127" s="62">
        <v>0</v>
      </c>
      <c r="R127" s="63">
        <f t="shared" si="2"/>
        <v>2.2599999999999999E-2</v>
      </c>
    </row>
    <row r="128" spans="1:18" ht="22.5" x14ac:dyDescent="0.25">
      <c r="A128" s="3">
        <v>929</v>
      </c>
      <c r="B128" s="3">
        <v>10499</v>
      </c>
      <c r="C128" s="3" t="s">
        <v>2</v>
      </c>
      <c r="D128" s="59" t="s">
        <v>144</v>
      </c>
      <c r="E128" s="60" t="str">
        <f t="shared" si="3"/>
        <v>1</v>
      </c>
      <c r="F128" s="61">
        <v>3001000</v>
      </c>
      <c r="G128" s="61">
        <v>2151000</v>
      </c>
      <c r="H128" s="61">
        <v>416826.12</v>
      </c>
      <c r="I128" s="61">
        <v>1233423.8799999999</v>
      </c>
      <c r="J128" s="62">
        <v>1233423.8799999999</v>
      </c>
      <c r="K128" s="62">
        <f>H128+O128</f>
        <v>416826.12</v>
      </c>
      <c r="L128" s="61">
        <v>500750</v>
      </c>
      <c r="M128" s="62">
        <v>500750</v>
      </c>
      <c r="N128" s="62">
        <v>0</v>
      </c>
      <c r="O128" s="61">
        <v>0</v>
      </c>
      <c r="P128" s="61">
        <v>0</v>
      </c>
      <c r="Q128" s="62">
        <v>0</v>
      </c>
      <c r="R128" s="63">
        <f t="shared" si="2"/>
        <v>0.57341881915388182</v>
      </c>
    </row>
    <row r="129" spans="1:18" ht="22.5" x14ac:dyDescent="0.25">
      <c r="A129" s="3">
        <v>929</v>
      </c>
      <c r="B129" s="3">
        <v>10501</v>
      </c>
      <c r="C129" s="3" t="s">
        <v>2</v>
      </c>
      <c r="D129" s="59" t="s">
        <v>144</v>
      </c>
      <c r="E129" s="60" t="str">
        <f t="shared" si="3"/>
        <v>1</v>
      </c>
      <c r="F129" s="61">
        <v>100400</v>
      </c>
      <c r="G129" s="61">
        <v>100400</v>
      </c>
      <c r="H129" s="61">
        <v>84600</v>
      </c>
      <c r="I129" s="61">
        <v>15800</v>
      </c>
      <c r="J129" s="62">
        <v>15800</v>
      </c>
      <c r="K129" s="62">
        <f>H129+O129</f>
        <v>84600</v>
      </c>
      <c r="L129" s="61">
        <v>0</v>
      </c>
      <c r="M129" s="62">
        <v>0</v>
      </c>
      <c r="N129" s="62">
        <v>0</v>
      </c>
      <c r="O129" s="61">
        <v>0</v>
      </c>
      <c r="P129" s="61">
        <v>100000</v>
      </c>
      <c r="Q129" s="62">
        <v>0</v>
      </c>
      <c r="R129" s="63">
        <f t="shared" si="2"/>
        <v>0.15737051792828685</v>
      </c>
    </row>
    <row r="130" spans="1:18" ht="22.5" x14ac:dyDescent="0.25">
      <c r="A130" s="3">
        <v>929</v>
      </c>
      <c r="B130" s="3">
        <v>10502</v>
      </c>
      <c r="C130" s="3" t="s">
        <v>2</v>
      </c>
      <c r="D130" s="59" t="s">
        <v>144</v>
      </c>
      <c r="E130" s="60" t="str">
        <f t="shared" si="3"/>
        <v>1</v>
      </c>
      <c r="F130" s="61">
        <v>445000</v>
      </c>
      <c r="G130" s="61">
        <v>345000</v>
      </c>
      <c r="H130" s="61">
        <v>212700</v>
      </c>
      <c r="I130" s="61">
        <v>132300</v>
      </c>
      <c r="J130" s="62">
        <v>132300</v>
      </c>
      <c r="K130" s="62">
        <f>H130+O130</f>
        <v>212700</v>
      </c>
      <c r="L130" s="61">
        <v>0</v>
      </c>
      <c r="M130" s="62">
        <v>0</v>
      </c>
      <c r="N130" s="62">
        <v>0</v>
      </c>
      <c r="O130" s="61">
        <v>0</v>
      </c>
      <c r="P130" s="61">
        <v>0</v>
      </c>
      <c r="Q130" s="62">
        <v>0</v>
      </c>
      <c r="R130" s="63">
        <f t="shared" si="2"/>
        <v>0.38347826086956521</v>
      </c>
    </row>
    <row r="131" spans="1:18" ht="22.5" x14ac:dyDescent="0.25">
      <c r="A131" s="3">
        <v>929</v>
      </c>
      <c r="B131" s="3">
        <v>10805</v>
      </c>
      <c r="C131" s="3" t="s">
        <v>2</v>
      </c>
      <c r="D131" s="59" t="s">
        <v>144</v>
      </c>
      <c r="E131" s="60" t="str">
        <f t="shared" si="3"/>
        <v>1</v>
      </c>
      <c r="F131" s="61">
        <v>402000</v>
      </c>
      <c r="G131" s="61">
        <v>550000</v>
      </c>
      <c r="H131" s="61">
        <v>0</v>
      </c>
      <c r="I131" s="61">
        <v>45200</v>
      </c>
      <c r="J131" s="62">
        <v>45200</v>
      </c>
      <c r="K131" s="62">
        <f>H131+O131</f>
        <v>0</v>
      </c>
      <c r="L131" s="61">
        <v>504800</v>
      </c>
      <c r="M131" s="62">
        <v>404800</v>
      </c>
      <c r="N131" s="62">
        <v>0</v>
      </c>
      <c r="O131" s="61">
        <v>0</v>
      </c>
      <c r="P131" s="61">
        <v>0</v>
      </c>
      <c r="Q131" s="62">
        <v>100000</v>
      </c>
      <c r="R131" s="63">
        <f t="shared" si="2"/>
        <v>8.2181818181818175E-2</v>
      </c>
    </row>
    <row r="132" spans="1:18" ht="22.5" x14ac:dyDescent="0.25">
      <c r="A132" s="3">
        <v>929</v>
      </c>
      <c r="B132" s="3">
        <v>10899</v>
      </c>
      <c r="C132" s="3" t="s">
        <v>2</v>
      </c>
      <c r="D132" s="59" t="s">
        <v>144</v>
      </c>
      <c r="E132" s="60" t="str">
        <f t="shared" si="3"/>
        <v>1</v>
      </c>
      <c r="F132" s="61">
        <v>20000</v>
      </c>
      <c r="G132" s="61">
        <v>20000</v>
      </c>
      <c r="H132" s="61">
        <v>0</v>
      </c>
      <c r="I132" s="61">
        <v>0</v>
      </c>
      <c r="J132" s="62">
        <v>0</v>
      </c>
      <c r="K132" s="62">
        <f>H132+O132</f>
        <v>0</v>
      </c>
      <c r="L132" s="61">
        <v>20000</v>
      </c>
      <c r="M132" s="62">
        <v>20000</v>
      </c>
      <c r="N132" s="62">
        <v>0</v>
      </c>
      <c r="O132" s="61">
        <v>0</v>
      </c>
      <c r="P132" s="61">
        <v>0</v>
      </c>
      <c r="Q132" s="62">
        <v>0</v>
      </c>
      <c r="R132" s="63">
        <f t="shared" si="2"/>
        <v>0</v>
      </c>
    </row>
    <row r="133" spans="1:18" ht="22.5" x14ac:dyDescent="0.25">
      <c r="A133" s="3">
        <v>929</v>
      </c>
      <c r="B133" s="3">
        <v>20101</v>
      </c>
      <c r="C133" s="3" t="s">
        <v>2</v>
      </c>
      <c r="D133" s="59" t="s">
        <v>144</v>
      </c>
      <c r="E133" s="60" t="str">
        <f t="shared" si="3"/>
        <v>2</v>
      </c>
      <c r="F133" s="61">
        <v>1628605</v>
      </c>
      <c r="G133" s="61">
        <v>100000</v>
      </c>
      <c r="H133" s="61">
        <v>0</v>
      </c>
      <c r="I133" s="61">
        <v>0</v>
      </c>
      <c r="J133" s="62">
        <v>0</v>
      </c>
      <c r="K133" s="62">
        <f>H133+O133</f>
        <v>0</v>
      </c>
      <c r="L133" s="61">
        <v>100000</v>
      </c>
      <c r="M133" s="62">
        <v>100000</v>
      </c>
      <c r="N133" s="62">
        <v>0</v>
      </c>
      <c r="O133" s="61">
        <v>0</v>
      </c>
      <c r="P133" s="61">
        <v>100000</v>
      </c>
      <c r="Q133" s="62">
        <v>0</v>
      </c>
      <c r="R133" s="63">
        <f t="shared" si="2"/>
        <v>0</v>
      </c>
    </row>
    <row r="134" spans="1:18" ht="22.5" x14ac:dyDescent="0.25">
      <c r="A134" s="3">
        <v>929</v>
      </c>
      <c r="B134" s="3">
        <v>20104</v>
      </c>
      <c r="C134" s="3" t="s">
        <v>2</v>
      </c>
      <c r="D134" s="59" t="s">
        <v>144</v>
      </c>
      <c r="E134" s="60" t="str">
        <f t="shared" si="3"/>
        <v>2</v>
      </c>
      <c r="F134" s="61">
        <v>270000</v>
      </c>
      <c r="G134" s="61">
        <v>270000</v>
      </c>
      <c r="H134" s="61">
        <v>0</v>
      </c>
      <c r="I134" s="61">
        <v>0</v>
      </c>
      <c r="J134" s="62">
        <v>0</v>
      </c>
      <c r="K134" s="62">
        <f>H134+O134</f>
        <v>0</v>
      </c>
      <c r="L134" s="61">
        <v>270000</v>
      </c>
      <c r="M134" s="62">
        <v>270000</v>
      </c>
      <c r="N134" s="62">
        <v>0</v>
      </c>
      <c r="O134" s="61">
        <v>0</v>
      </c>
      <c r="P134" s="61">
        <v>0</v>
      </c>
      <c r="Q134" s="62">
        <v>0</v>
      </c>
      <c r="R134" s="63">
        <f t="shared" si="2"/>
        <v>0</v>
      </c>
    </row>
    <row r="135" spans="1:18" ht="22.5" x14ac:dyDescent="0.25">
      <c r="A135" s="3">
        <v>929</v>
      </c>
      <c r="B135" s="3">
        <v>20203</v>
      </c>
      <c r="C135" s="3" t="s">
        <v>2</v>
      </c>
      <c r="D135" s="59" t="s">
        <v>144</v>
      </c>
      <c r="E135" s="60" t="str">
        <f t="shared" si="3"/>
        <v>2</v>
      </c>
      <c r="F135" s="61">
        <v>30000</v>
      </c>
      <c r="G135" s="61">
        <v>959.16</v>
      </c>
      <c r="H135" s="61">
        <v>0</v>
      </c>
      <c r="I135" s="61">
        <v>0</v>
      </c>
      <c r="J135" s="62">
        <v>0</v>
      </c>
      <c r="K135" s="62">
        <f>H135+O135</f>
        <v>0</v>
      </c>
      <c r="L135" s="61">
        <v>959.16</v>
      </c>
      <c r="M135" s="62">
        <v>959.16</v>
      </c>
      <c r="N135" s="62">
        <v>0</v>
      </c>
      <c r="O135" s="61">
        <v>0</v>
      </c>
      <c r="P135" s="61">
        <v>0</v>
      </c>
      <c r="Q135" s="62">
        <v>0</v>
      </c>
      <c r="R135" s="63">
        <f t="shared" ref="R135:R198" si="4">IFERROR(I135/G135,"")</f>
        <v>0</v>
      </c>
    </row>
    <row r="136" spans="1:18" ht="22.5" x14ac:dyDescent="0.25">
      <c r="A136" s="3">
        <v>929</v>
      </c>
      <c r="B136" s="3">
        <v>20301</v>
      </c>
      <c r="C136" s="3" t="s">
        <v>2</v>
      </c>
      <c r="D136" s="59" t="s">
        <v>144</v>
      </c>
      <c r="E136" s="60" t="str">
        <f t="shared" si="3"/>
        <v>2</v>
      </c>
      <c r="F136" s="61">
        <v>30000</v>
      </c>
      <c r="G136" s="61">
        <v>30000</v>
      </c>
      <c r="H136" s="61">
        <v>30000</v>
      </c>
      <c r="I136" s="61">
        <v>0</v>
      </c>
      <c r="J136" s="62">
        <v>0</v>
      </c>
      <c r="K136" s="62">
        <f>H136+O136</f>
        <v>30000</v>
      </c>
      <c r="L136" s="61">
        <v>0</v>
      </c>
      <c r="M136" s="62">
        <v>0</v>
      </c>
      <c r="N136" s="62">
        <v>0</v>
      </c>
      <c r="O136" s="61">
        <v>0</v>
      </c>
      <c r="P136" s="61">
        <v>0</v>
      </c>
      <c r="Q136" s="62">
        <v>0</v>
      </c>
      <c r="R136" s="63">
        <f t="shared" si="4"/>
        <v>0</v>
      </c>
    </row>
    <row r="137" spans="1:18" ht="22.5" x14ac:dyDescent="0.25">
      <c r="A137" s="3">
        <v>929</v>
      </c>
      <c r="B137" s="3">
        <v>20304</v>
      </c>
      <c r="C137" s="3" t="s">
        <v>2</v>
      </c>
      <c r="D137" s="59" t="s">
        <v>144</v>
      </c>
      <c r="E137" s="60" t="str">
        <f t="shared" si="3"/>
        <v>2</v>
      </c>
      <c r="F137" s="61">
        <v>795113</v>
      </c>
      <c r="G137" s="61">
        <v>795113</v>
      </c>
      <c r="H137" s="61">
        <v>0</v>
      </c>
      <c r="I137" s="61">
        <v>0</v>
      </c>
      <c r="J137" s="62">
        <v>0</v>
      </c>
      <c r="K137" s="62">
        <f>H137+O137</f>
        <v>0</v>
      </c>
      <c r="L137" s="61">
        <v>795113</v>
      </c>
      <c r="M137" s="62">
        <v>695113</v>
      </c>
      <c r="N137" s="62">
        <v>0</v>
      </c>
      <c r="O137" s="61">
        <v>0</v>
      </c>
      <c r="P137" s="61">
        <v>0</v>
      </c>
      <c r="Q137" s="62">
        <v>100000</v>
      </c>
      <c r="R137" s="63">
        <f t="shared" si="4"/>
        <v>0</v>
      </c>
    </row>
    <row r="138" spans="1:18" ht="22.5" x14ac:dyDescent="0.25">
      <c r="A138" s="3">
        <v>929</v>
      </c>
      <c r="B138" s="3">
        <v>20401</v>
      </c>
      <c r="C138" s="3" t="s">
        <v>2</v>
      </c>
      <c r="D138" s="59" t="s">
        <v>144</v>
      </c>
      <c r="E138" s="60" t="str">
        <f t="shared" si="3"/>
        <v>2</v>
      </c>
      <c r="F138" s="61">
        <v>74907</v>
      </c>
      <c r="G138" s="61">
        <v>89068</v>
      </c>
      <c r="H138" s="61">
        <v>62118</v>
      </c>
      <c r="I138" s="61">
        <v>26950</v>
      </c>
      <c r="J138" s="62">
        <v>26950</v>
      </c>
      <c r="K138" s="62">
        <f>H138+O138</f>
        <v>62118</v>
      </c>
      <c r="L138" s="61">
        <v>0</v>
      </c>
      <c r="M138" s="62">
        <v>0</v>
      </c>
      <c r="N138" s="62">
        <v>0</v>
      </c>
      <c r="O138" s="61">
        <v>0</v>
      </c>
      <c r="P138" s="61">
        <v>0</v>
      </c>
      <c r="Q138" s="62">
        <v>0</v>
      </c>
      <c r="R138" s="63">
        <f t="shared" si="4"/>
        <v>0.30257780572147125</v>
      </c>
    </row>
    <row r="139" spans="1:18" ht="22.5" x14ac:dyDescent="0.25">
      <c r="A139" s="3">
        <v>929</v>
      </c>
      <c r="B139" s="3">
        <v>20402</v>
      </c>
      <c r="C139" s="3" t="s">
        <v>2</v>
      </c>
      <c r="D139" s="59" t="s">
        <v>144</v>
      </c>
      <c r="E139" s="60" t="str">
        <f t="shared" si="3"/>
        <v>2</v>
      </c>
      <c r="F139" s="61">
        <v>495000</v>
      </c>
      <c r="G139" s="61">
        <v>395000</v>
      </c>
      <c r="H139" s="61">
        <v>0</v>
      </c>
      <c r="I139" s="61">
        <v>5650</v>
      </c>
      <c r="J139" s="62">
        <v>5650</v>
      </c>
      <c r="K139" s="62">
        <f>H139+O139</f>
        <v>0</v>
      </c>
      <c r="L139" s="61">
        <v>389350</v>
      </c>
      <c r="M139" s="62">
        <v>389350</v>
      </c>
      <c r="N139" s="62">
        <v>0</v>
      </c>
      <c r="O139" s="61">
        <v>0</v>
      </c>
      <c r="P139" s="61">
        <v>0</v>
      </c>
      <c r="Q139" s="62">
        <v>0</v>
      </c>
      <c r="R139" s="63">
        <f t="shared" si="4"/>
        <v>1.430379746835443E-2</v>
      </c>
    </row>
    <row r="140" spans="1:18" ht="22.5" x14ac:dyDescent="0.25">
      <c r="A140" s="3">
        <v>929</v>
      </c>
      <c r="B140" s="3">
        <v>29901</v>
      </c>
      <c r="C140" s="3" t="s">
        <v>2</v>
      </c>
      <c r="D140" s="59" t="s">
        <v>144</v>
      </c>
      <c r="E140" s="60" t="str">
        <f t="shared" si="3"/>
        <v>2</v>
      </c>
      <c r="F140" s="61">
        <v>30000</v>
      </c>
      <c r="G140" s="61">
        <v>30000</v>
      </c>
      <c r="H140" s="61">
        <v>30000</v>
      </c>
      <c r="I140" s="61">
        <v>0</v>
      </c>
      <c r="J140" s="62">
        <v>0</v>
      </c>
      <c r="K140" s="62">
        <f>H140+O140</f>
        <v>30000</v>
      </c>
      <c r="L140" s="61">
        <v>0</v>
      </c>
      <c r="M140" s="62">
        <v>0</v>
      </c>
      <c r="N140" s="62">
        <v>0</v>
      </c>
      <c r="O140" s="61">
        <v>0</v>
      </c>
      <c r="P140" s="61">
        <v>0</v>
      </c>
      <c r="Q140" s="62">
        <v>0</v>
      </c>
      <c r="R140" s="63">
        <f t="shared" si="4"/>
        <v>0</v>
      </c>
    </row>
    <row r="141" spans="1:18" ht="22.5" x14ac:dyDescent="0.25">
      <c r="A141" s="3">
        <v>929</v>
      </c>
      <c r="B141" s="3">
        <v>50103</v>
      </c>
      <c r="C141" s="3" t="s">
        <v>67</v>
      </c>
      <c r="D141" s="59" t="s">
        <v>144</v>
      </c>
      <c r="E141" s="60" t="str">
        <f t="shared" si="3"/>
        <v>5</v>
      </c>
      <c r="F141" s="61">
        <v>757100</v>
      </c>
      <c r="G141" s="61">
        <v>757100</v>
      </c>
      <c r="H141" s="61">
        <v>0</v>
      </c>
      <c r="I141" s="61">
        <v>0</v>
      </c>
      <c r="J141" s="62">
        <v>0</v>
      </c>
      <c r="K141" s="62">
        <f>H141+O141</f>
        <v>0</v>
      </c>
      <c r="L141" s="61">
        <v>757100</v>
      </c>
      <c r="M141" s="62">
        <v>757100</v>
      </c>
      <c r="N141" s="62">
        <v>0</v>
      </c>
      <c r="O141" s="61">
        <v>0</v>
      </c>
      <c r="P141" s="61">
        <v>0</v>
      </c>
      <c r="Q141" s="62">
        <v>0</v>
      </c>
      <c r="R141" s="63">
        <f t="shared" si="4"/>
        <v>0</v>
      </c>
    </row>
    <row r="142" spans="1:18" ht="22.5" x14ac:dyDescent="0.25">
      <c r="A142" s="3">
        <v>929</v>
      </c>
      <c r="B142" s="3">
        <v>50104</v>
      </c>
      <c r="C142" s="3" t="s">
        <v>67</v>
      </c>
      <c r="D142" s="59" t="s">
        <v>144</v>
      </c>
      <c r="E142" s="60" t="str">
        <f t="shared" si="3"/>
        <v>5</v>
      </c>
      <c r="F142" s="61">
        <v>5677758</v>
      </c>
      <c r="G142" s="61">
        <v>5677758</v>
      </c>
      <c r="H142" s="61">
        <v>0</v>
      </c>
      <c r="I142" s="61">
        <v>0</v>
      </c>
      <c r="J142" s="62">
        <v>0</v>
      </c>
      <c r="K142" s="62">
        <f>H142+O142</f>
        <v>0</v>
      </c>
      <c r="L142" s="61">
        <v>5677758</v>
      </c>
      <c r="M142" s="62">
        <v>680606.01</v>
      </c>
      <c r="N142" s="62">
        <v>4997151.99</v>
      </c>
      <c r="O142" s="61">
        <v>0</v>
      </c>
      <c r="P142" s="61">
        <v>0</v>
      </c>
      <c r="Q142" s="62">
        <v>0</v>
      </c>
      <c r="R142" s="63">
        <f t="shared" si="4"/>
        <v>0</v>
      </c>
    </row>
    <row r="143" spans="1:18" ht="33.75" x14ac:dyDescent="0.25">
      <c r="A143" s="3">
        <v>929</v>
      </c>
      <c r="B143" s="3">
        <v>10299</v>
      </c>
      <c r="C143" s="3" t="s">
        <v>2</v>
      </c>
      <c r="D143" s="59" t="s">
        <v>145</v>
      </c>
      <c r="E143" s="60" t="str">
        <f t="shared" si="3"/>
        <v>1</v>
      </c>
      <c r="F143" s="61">
        <v>19490</v>
      </c>
      <c r="G143" s="61">
        <v>19490</v>
      </c>
      <c r="H143" s="61">
        <v>9745</v>
      </c>
      <c r="I143" s="61">
        <v>0</v>
      </c>
      <c r="J143" s="62">
        <v>0</v>
      </c>
      <c r="K143" s="62">
        <f>H143+O143</f>
        <v>9745</v>
      </c>
      <c r="L143" s="61">
        <v>9745</v>
      </c>
      <c r="M143" s="62">
        <v>9745</v>
      </c>
      <c r="N143" s="62">
        <v>0</v>
      </c>
      <c r="O143" s="61">
        <v>0</v>
      </c>
      <c r="P143" s="61">
        <v>0</v>
      </c>
      <c r="Q143" s="62">
        <v>0</v>
      </c>
      <c r="R143" s="63">
        <f t="shared" si="4"/>
        <v>0</v>
      </c>
    </row>
    <row r="144" spans="1:18" ht="33.75" x14ac:dyDescent="0.25">
      <c r="A144" s="3">
        <v>929</v>
      </c>
      <c r="B144" s="3">
        <v>10307</v>
      </c>
      <c r="C144" s="3" t="s">
        <v>2</v>
      </c>
      <c r="D144" s="59" t="s">
        <v>145</v>
      </c>
      <c r="E144" s="60" t="str">
        <f t="shared" si="3"/>
        <v>1</v>
      </c>
      <c r="F144" s="61">
        <v>0</v>
      </c>
      <c r="G144" s="61">
        <v>0</v>
      </c>
      <c r="H144" s="61">
        <v>0</v>
      </c>
      <c r="I144" s="61">
        <v>0</v>
      </c>
      <c r="J144" s="62">
        <v>0</v>
      </c>
      <c r="K144" s="62">
        <f>H144+O144</f>
        <v>0</v>
      </c>
      <c r="L144" s="61">
        <v>0</v>
      </c>
      <c r="M144" s="62">
        <v>0</v>
      </c>
      <c r="N144" s="62">
        <v>0</v>
      </c>
      <c r="O144" s="61">
        <v>0</v>
      </c>
      <c r="P144" s="61">
        <v>0</v>
      </c>
      <c r="Q144" s="62">
        <v>0</v>
      </c>
      <c r="R144" s="63" t="str">
        <f t="shared" si="4"/>
        <v/>
      </c>
    </row>
    <row r="145" spans="1:18" ht="33.75" x14ac:dyDescent="0.25">
      <c r="A145" s="3">
        <v>929</v>
      </c>
      <c r="B145" s="3">
        <v>10406</v>
      </c>
      <c r="C145" s="3" t="s">
        <v>2</v>
      </c>
      <c r="D145" s="59" t="s">
        <v>145</v>
      </c>
      <c r="E145" s="60" t="str">
        <f t="shared" si="3"/>
        <v>1</v>
      </c>
      <c r="F145" s="61">
        <v>624000</v>
      </c>
      <c r="G145" s="61">
        <v>624000</v>
      </c>
      <c r="H145" s="61">
        <v>50000</v>
      </c>
      <c r="I145" s="61">
        <v>0</v>
      </c>
      <c r="J145" s="62">
        <v>0</v>
      </c>
      <c r="K145" s="62">
        <f>H145+O145</f>
        <v>50000</v>
      </c>
      <c r="L145" s="61">
        <v>574000</v>
      </c>
      <c r="M145" s="62">
        <v>574000</v>
      </c>
      <c r="N145" s="62">
        <v>0</v>
      </c>
      <c r="O145" s="61">
        <v>0</v>
      </c>
      <c r="P145" s="61">
        <v>0</v>
      </c>
      <c r="Q145" s="62">
        <v>0</v>
      </c>
      <c r="R145" s="63">
        <f t="shared" si="4"/>
        <v>0</v>
      </c>
    </row>
    <row r="146" spans="1:18" ht="33.75" x14ac:dyDescent="0.25">
      <c r="A146" s="3">
        <v>929</v>
      </c>
      <c r="B146" s="3">
        <v>10499</v>
      </c>
      <c r="C146" s="3" t="s">
        <v>2</v>
      </c>
      <c r="D146" s="59" t="s">
        <v>145</v>
      </c>
      <c r="E146" s="60" t="str">
        <f t="shared" si="3"/>
        <v>1</v>
      </c>
      <c r="F146" s="61">
        <v>8145000</v>
      </c>
      <c r="G146" s="61">
        <v>8145000</v>
      </c>
      <c r="H146" s="61">
        <v>3325383.57</v>
      </c>
      <c r="I146" s="61">
        <v>3804566.43</v>
      </c>
      <c r="J146" s="62">
        <v>3804566.43</v>
      </c>
      <c r="K146" s="62">
        <f>H146+O146</f>
        <v>3325383.57</v>
      </c>
      <c r="L146" s="61">
        <v>1015050</v>
      </c>
      <c r="M146" s="62">
        <v>1015050</v>
      </c>
      <c r="N146" s="62">
        <v>0</v>
      </c>
      <c r="O146" s="61">
        <v>0</v>
      </c>
      <c r="P146" s="61">
        <v>0</v>
      </c>
      <c r="Q146" s="62">
        <v>0</v>
      </c>
      <c r="R146" s="63">
        <f t="shared" si="4"/>
        <v>0.46710453406998159</v>
      </c>
    </row>
    <row r="147" spans="1:18" ht="33.75" x14ac:dyDescent="0.25">
      <c r="A147" s="3">
        <v>929</v>
      </c>
      <c r="B147" s="3">
        <v>10501</v>
      </c>
      <c r="C147" s="3" t="s">
        <v>2</v>
      </c>
      <c r="D147" s="59" t="s">
        <v>145</v>
      </c>
      <c r="E147" s="60" t="str">
        <f t="shared" si="3"/>
        <v>1</v>
      </c>
      <c r="F147" s="61">
        <v>744508</v>
      </c>
      <c r="G147" s="61">
        <v>894508</v>
      </c>
      <c r="H147" s="61">
        <v>59953</v>
      </c>
      <c r="I147" s="61">
        <v>834555</v>
      </c>
      <c r="J147" s="62">
        <v>834555</v>
      </c>
      <c r="K147" s="62">
        <f>H147+O147</f>
        <v>59953</v>
      </c>
      <c r="L147" s="61">
        <v>0</v>
      </c>
      <c r="M147" s="62">
        <v>0</v>
      </c>
      <c r="N147" s="62">
        <v>0</v>
      </c>
      <c r="O147" s="61">
        <v>0</v>
      </c>
      <c r="P147" s="61">
        <v>0</v>
      </c>
      <c r="Q147" s="62">
        <v>0</v>
      </c>
      <c r="R147" s="63">
        <f t="shared" si="4"/>
        <v>0.93297656365286841</v>
      </c>
    </row>
    <row r="148" spans="1:18" ht="33.75" x14ac:dyDescent="0.25">
      <c r="A148" s="3">
        <v>929</v>
      </c>
      <c r="B148" s="3">
        <v>10502</v>
      </c>
      <c r="C148" s="3" t="s">
        <v>2</v>
      </c>
      <c r="D148" s="59" t="s">
        <v>145</v>
      </c>
      <c r="E148" s="60" t="str">
        <f t="shared" si="3"/>
        <v>1</v>
      </c>
      <c r="F148" s="61">
        <v>1990000</v>
      </c>
      <c r="G148" s="61">
        <v>1990000</v>
      </c>
      <c r="H148" s="61">
        <v>765400</v>
      </c>
      <c r="I148" s="61">
        <v>684600</v>
      </c>
      <c r="J148" s="62">
        <v>684600</v>
      </c>
      <c r="K148" s="62">
        <f>H148+O148</f>
        <v>765400</v>
      </c>
      <c r="L148" s="61">
        <v>540000</v>
      </c>
      <c r="M148" s="62">
        <v>540000</v>
      </c>
      <c r="N148" s="62">
        <v>0</v>
      </c>
      <c r="O148" s="61">
        <v>0</v>
      </c>
      <c r="P148" s="61">
        <v>0</v>
      </c>
      <c r="Q148" s="62">
        <v>0</v>
      </c>
      <c r="R148" s="63">
        <f t="shared" si="4"/>
        <v>0.34402010050251258</v>
      </c>
    </row>
    <row r="149" spans="1:18" ht="33.75" x14ac:dyDescent="0.25">
      <c r="A149" s="3">
        <v>929</v>
      </c>
      <c r="B149" s="3">
        <v>10805</v>
      </c>
      <c r="C149" s="3" t="s">
        <v>2</v>
      </c>
      <c r="D149" s="59" t="s">
        <v>145</v>
      </c>
      <c r="E149" s="60" t="str">
        <f t="shared" si="3"/>
        <v>1</v>
      </c>
      <c r="F149" s="61">
        <v>900000</v>
      </c>
      <c r="G149" s="61">
        <v>900000</v>
      </c>
      <c r="H149" s="61">
        <v>200000</v>
      </c>
      <c r="I149" s="61">
        <v>0</v>
      </c>
      <c r="J149" s="62">
        <v>0</v>
      </c>
      <c r="K149" s="62">
        <f>H149+O149</f>
        <v>200000</v>
      </c>
      <c r="L149" s="61">
        <v>700000</v>
      </c>
      <c r="M149" s="62">
        <v>700000</v>
      </c>
      <c r="N149" s="62">
        <v>0</v>
      </c>
      <c r="O149" s="61">
        <v>0</v>
      </c>
      <c r="P149" s="61">
        <v>0</v>
      </c>
      <c r="Q149" s="62">
        <v>0</v>
      </c>
      <c r="R149" s="63">
        <f t="shared" si="4"/>
        <v>0</v>
      </c>
    </row>
    <row r="150" spans="1:18" ht="33.75" x14ac:dyDescent="0.25">
      <c r="A150" s="3">
        <v>929</v>
      </c>
      <c r="B150" s="3">
        <v>10807</v>
      </c>
      <c r="C150" s="3" t="s">
        <v>2</v>
      </c>
      <c r="D150" s="59" t="s">
        <v>145</v>
      </c>
      <c r="E150" s="60" t="str">
        <f t="shared" ref="E150:E213" si="5">MID(B150,1,1)</f>
        <v>1</v>
      </c>
      <c r="F150" s="61">
        <v>200000</v>
      </c>
      <c r="G150" s="61">
        <v>90000</v>
      </c>
      <c r="H150" s="61">
        <v>35000</v>
      </c>
      <c r="I150" s="61">
        <v>0</v>
      </c>
      <c r="J150" s="62">
        <v>0</v>
      </c>
      <c r="K150" s="62">
        <f>H150+O150</f>
        <v>35000</v>
      </c>
      <c r="L150" s="61">
        <v>55000</v>
      </c>
      <c r="M150" s="62">
        <v>55000</v>
      </c>
      <c r="N150" s="62">
        <v>0</v>
      </c>
      <c r="O150" s="61">
        <v>0</v>
      </c>
      <c r="P150" s="61">
        <v>0</v>
      </c>
      <c r="Q150" s="62">
        <v>0</v>
      </c>
      <c r="R150" s="63">
        <f t="shared" si="4"/>
        <v>0</v>
      </c>
    </row>
    <row r="151" spans="1:18" ht="33.75" x14ac:dyDescent="0.25">
      <c r="A151" s="3">
        <v>929</v>
      </c>
      <c r="B151" s="3">
        <v>10808</v>
      </c>
      <c r="C151" s="3" t="s">
        <v>2</v>
      </c>
      <c r="D151" s="59" t="s">
        <v>145</v>
      </c>
      <c r="E151" s="60" t="str">
        <f t="shared" si="5"/>
        <v>1</v>
      </c>
      <c r="F151" s="61">
        <v>180000</v>
      </c>
      <c r="G151" s="61">
        <v>180000</v>
      </c>
      <c r="H151" s="61">
        <v>45000</v>
      </c>
      <c r="I151" s="61">
        <v>0</v>
      </c>
      <c r="J151" s="62">
        <v>0</v>
      </c>
      <c r="K151" s="62">
        <f>H151+O151</f>
        <v>45000</v>
      </c>
      <c r="L151" s="61">
        <v>135000</v>
      </c>
      <c r="M151" s="62">
        <v>135000</v>
      </c>
      <c r="N151" s="62">
        <v>0</v>
      </c>
      <c r="O151" s="61">
        <v>0</v>
      </c>
      <c r="P151" s="61">
        <v>0</v>
      </c>
      <c r="Q151" s="62">
        <v>0</v>
      </c>
      <c r="R151" s="63">
        <f t="shared" si="4"/>
        <v>0</v>
      </c>
    </row>
    <row r="152" spans="1:18" ht="33.75" x14ac:dyDescent="0.25">
      <c r="A152" s="3">
        <v>929</v>
      </c>
      <c r="B152" s="3">
        <v>10899</v>
      </c>
      <c r="C152" s="3" t="s">
        <v>2</v>
      </c>
      <c r="D152" s="59" t="s">
        <v>145</v>
      </c>
      <c r="E152" s="60" t="str">
        <f t="shared" si="5"/>
        <v>1</v>
      </c>
      <c r="F152" s="61">
        <v>100000</v>
      </c>
      <c r="G152" s="61">
        <v>100000</v>
      </c>
      <c r="H152" s="61">
        <v>0</v>
      </c>
      <c r="I152" s="61">
        <v>0</v>
      </c>
      <c r="J152" s="62">
        <v>0</v>
      </c>
      <c r="K152" s="62">
        <f>H152+O152</f>
        <v>0</v>
      </c>
      <c r="L152" s="61">
        <v>100000</v>
      </c>
      <c r="M152" s="62">
        <v>100000</v>
      </c>
      <c r="N152" s="62">
        <v>0</v>
      </c>
      <c r="O152" s="61">
        <v>0</v>
      </c>
      <c r="P152" s="61">
        <v>0</v>
      </c>
      <c r="Q152" s="62">
        <v>0</v>
      </c>
      <c r="R152" s="63">
        <f t="shared" si="4"/>
        <v>0</v>
      </c>
    </row>
    <row r="153" spans="1:18" ht="33.75" x14ac:dyDescent="0.25">
      <c r="A153" s="3">
        <v>929</v>
      </c>
      <c r="B153" s="3">
        <v>20101</v>
      </c>
      <c r="C153" s="3" t="s">
        <v>2</v>
      </c>
      <c r="D153" s="59" t="s">
        <v>145</v>
      </c>
      <c r="E153" s="60" t="str">
        <f t="shared" si="5"/>
        <v>2</v>
      </c>
      <c r="F153" s="61">
        <v>3668112</v>
      </c>
      <c r="G153" s="61">
        <v>618581.75</v>
      </c>
      <c r="H153" s="61">
        <v>400000</v>
      </c>
      <c r="I153" s="61">
        <v>0</v>
      </c>
      <c r="J153" s="62">
        <v>0</v>
      </c>
      <c r="K153" s="62">
        <f>H153+O153</f>
        <v>400000</v>
      </c>
      <c r="L153" s="61">
        <v>218581.75</v>
      </c>
      <c r="M153" s="62">
        <v>218581.75</v>
      </c>
      <c r="N153" s="62">
        <v>0</v>
      </c>
      <c r="O153" s="61">
        <v>0</v>
      </c>
      <c r="P153" s="61">
        <v>0</v>
      </c>
      <c r="Q153" s="62">
        <v>0</v>
      </c>
      <c r="R153" s="63">
        <f t="shared" si="4"/>
        <v>0</v>
      </c>
    </row>
    <row r="154" spans="1:18" ht="33.75" x14ac:dyDescent="0.25">
      <c r="A154" s="3">
        <v>929</v>
      </c>
      <c r="B154" s="3">
        <v>20104</v>
      </c>
      <c r="C154" s="3" t="s">
        <v>2</v>
      </c>
      <c r="D154" s="59" t="s">
        <v>145</v>
      </c>
      <c r="E154" s="60" t="str">
        <f t="shared" si="5"/>
        <v>2</v>
      </c>
      <c r="F154" s="61">
        <v>37906</v>
      </c>
      <c r="G154" s="61">
        <v>0</v>
      </c>
      <c r="H154" s="61">
        <v>0</v>
      </c>
      <c r="I154" s="61">
        <v>0</v>
      </c>
      <c r="J154" s="62">
        <v>0</v>
      </c>
      <c r="K154" s="62">
        <f>H154+O154</f>
        <v>0</v>
      </c>
      <c r="L154" s="61">
        <v>0</v>
      </c>
      <c r="M154" s="62">
        <v>0</v>
      </c>
      <c r="N154" s="62">
        <v>0</v>
      </c>
      <c r="O154" s="61">
        <v>0</v>
      </c>
      <c r="P154" s="61">
        <v>0</v>
      </c>
      <c r="Q154" s="62">
        <v>0</v>
      </c>
      <c r="R154" s="63" t="str">
        <f t="shared" si="4"/>
        <v/>
      </c>
    </row>
    <row r="155" spans="1:18" ht="33.75" x14ac:dyDescent="0.25">
      <c r="A155" s="3">
        <v>929</v>
      </c>
      <c r="B155" s="3">
        <v>20203</v>
      </c>
      <c r="C155" s="3" t="s">
        <v>2</v>
      </c>
      <c r="D155" s="59" t="s">
        <v>145</v>
      </c>
      <c r="E155" s="60" t="str">
        <f t="shared" si="5"/>
        <v>2</v>
      </c>
      <c r="F155" s="61">
        <v>75000</v>
      </c>
      <c r="G155" s="61">
        <v>47.44</v>
      </c>
      <c r="H155" s="61">
        <v>0</v>
      </c>
      <c r="I155" s="61">
        <v>0</v>
      </c>
      <c r="J155" s="62">
        <v>0</v>
      </c>
      <c r="K155" s="62">
        <f>H155+O155</f>
        <v>0</v>
      </c>
      <c r="L155" s="61">
        <v>47.44</v>
      </c>
      <c r="M155" s="62">
        <v>47.44</v>
      </c>
      <c r="N155" s="62">
        <v>0</v>
      </c>
      <c r="O155" s="61">
        <v>0</v>
      </c>
      <c r="P155" s="61">
        <v>0</v>
      </c>
      <c r="Q155" s="62">
        <v>0</v>
      </c>
      <c r="R155" s="63">
        <f t="shared" si="4"/>
        <v>0</v>
      </c>
    </row>
    <row r="156" spans="1:18" ht="33.75" x14ac:dyDescent="0.25">
      <c r="A156" s="3">
        <v>929</v>
      </c>
      <c r="B156" s="3">
        <v>20301</v>
      </c>
      <c r="C156" s="3" t="s">
        <v>2</v>
      </c>
      <c r="D156" s="59" t="s">
        <v>145</v>
      </c>
      <c r="E156" s="60" t="str">
        <f t="shared" si="5"/>
        <v>2</v>
      </c>
      <c r="F156" s="61">
        <v>11295</v>
      </c>
      <c r="G156" s="61">
        <v>11295</v>
      </c>
      <c r="H156" s="61">
        <v>0</v>
      </c>
      <c r="I156" s="61">
        <v>0</v>
      </c>
      <c r="J156" s="62">
        <v>0</v>
      </c>
      <c r="K156" s="62">
        <f>H156+O156</f>
        <v>0</v>
      </c>
      <c r="L156" s="61">
        <v>11295</v>
      </c>
      <c r="M156" s="62">
        <v>11295</v>
      </c>
      <c r="N156" s="62">
        <v>0</v>
      </c>
      <c r="O156" s="61">
        <v>0</v>
      </c>
      <c r="P156" s="61">
        <v>0</v>
      </c>
      <c r="Q156" s="62">
        <v>0</v>
      </c>
      <c r="R156" s="63">
        <f t="shared" si="4"/>
        <v>0</v>
      </c>
    </row>
    <row r="157" spans="1:18" ht="33.75" x14ac:dyDescent="0.25">
      <c r="A157" s="3">
        <v>929</v>
      </c>
      <c r="B157" s="3">
        <v>20304</v>
      </c>
      <c r="C157" s="3" t="s">
        <v>2</v>
      </c>
      <c r="D157" s="59" t="s">
        <v>145</v>
      </c>
      <c r="E157" s="60" t="str">
        <f t="shared" si="5"/>
        <v>2</v>
      </c>
      <c r="F157" s="61">
        <v>718698</v>
      </c>
      <c r="G157" s="61">
        <v>718698</v>
      </c>
      <c r="H157" s="61">
        <v>0</v>
      </c>
      <c r="I157" s="61">
        <v>0</v>
      </c>
      <c r="J157" s="62">
        <v>0</v>
      </c>
      <c r="K157" s="62">
        <f>H157+O157</f>
        <v>0</v>
      </c>
      <c r="L157" s="61">
        <v>718698</v>
      </c>
      <c r="M157" s="62">
        <v>718698</v>
      </c>
      <c r="N157" s="62">
        <v>0</v>
      </c>
      <c r="O157" s="61">
        <v>0</v>
      </c>
      <c r="P157" s="61">
        <v>0</v>
      </c>
      <c r="Q157" s="62">
        <v>0</v>
      </c>
      <c r="R157" s="63">
        <f t="shared" si="4"/>
        <v>0</v>
      </c>
    </row>
    <row r="158" spans="1:18" ht="33.75" x14ac:dyDescent="0.25">
      <c r="A158" s="3">
        <v>929</v>
      </c>
      <c r="B158" s="3">
        <v>20402</v>
      </c>
      <c r="C158" s="3" t="s">
        <v>2</v>
      </c>
      <c r="D158" s="59" t="s">
        <v>145</v>
      </c>
      <c r="E158" s="60" t="str">
        <f t="shared" si="5"/>
        <v>2</v>
      </c>
      <c r="F158" s="61">
        <v>1233049</v>
      </c>
      <c r="G158" s="61">
        <v>1233049</v>
      </c>
      <c r="H158" s="61">
        <v>200000</v>
      </c>
      <c r="I158" s="61">
        <v>0</v>
      </c>
      <c r="J158" s="62">
        <v>0</v>
      </c>
      <c r="K158" s="62">
        <f>H158+O158</f>
        <v>200000</v>
      </c>
      <c r="L158" s="61">
        <v>1033049</v>
      </c>
      <c r="M158" s="62">
        <v>1033049</v>
      </c>
      <c r="N158" s="62">
        <v>0</v>
      </c>
      <c r="O158" s="61">
        <v>0</v>
      </c>
      <c r="P158" s="61">
        <v>0</v>
      </c>
      <c r="Q158" s="62">
        <v>0</v>
      </c>
      <c r="R158" s="63">
        <f t="shared" si="4"/>
        <v>0</v>
      </c>
    </row>
    <row r="159" spans="1:18" ht="33.75" x14ac:dyDescent="0.25">
      <c r="A159" s="3">
        <v>929</v>
      </c>
      <c r="B159" s="3">
        <v>29901</v>
      </c>
      <c r="C159" s="3" t="s">
        <v>2</v>
      </c>
      <c r="D159" s="59" t="s">
        <v>145</v>
      </c>
      <c r="E159" s="60" t="str">
        <f t="shared" si="5"/>
        <v>2</v>
      </c>
      <c r="F159" s="61">
        <v>49606</v>
      </c>
      <c r="G159" s="61">
        <v>49606</v>
      </c>
      <c r="H159" s="61">
        <v>49606</v>
      </c>
      <c r="I159" s="61">
        <v>0</v>
      </c>
      <c r="J159" s="62">
        <v>0</v>
      </c>
      <c r="K159" s="62">
        <f>H159+O159</f>
        <v>49606</v>
      </c>
      <c r="L159" s="61">
        <v>0</v>
      </c>
      <c r="M159" s="62">
        <v>0</v>
      </c>
      <c r="N159" s="62">
        <v>0</v>
      </c>
      <c r="O159" s="61">
        <v>0</v>
      </c>
      <c r="P159" s="61">
        <v>0</v>
      </c>
      <c r="Q159" s="62">
        <v>0</v>
      </c>
      <c r="R159" s="63">
        <f t="shared" si="4"/>
        <v>0</v>
      </c>
    </row>
    <row r="160" spans="1:18" ht="33.75" x14ac:dyDescent="0.25">
      <c r="A160" s="3">
        <v>929</v>
      </c>
      <c r="B160" s="3">
        <v>50103</v>
      </c>
      <c r="C160" s="3" t="s">
        <v>67</v>
      </c>
      <c r="D160" s="59" t="s">
        <v>145</v>
      </c>
      <c r="E160" s="60" t="str">
        <f t="shared" si="5"/>
        <v>5</v>
      </c>
      <c r="F160" s="61">
        <v>757100</v>
      </c>
      <c r="G160" s="61">
        <v>757100</v>
      </c>
      <c r="H160" s="61">
        <v>0</v>
      </c>
      <c r="I160" s="61">
        <v>0</v>
      </c>
      <c r="J160" s="62">
        <v>0</v>
      </c>
      <c r="K160" s="62">
        <f>H160+O160</f>
        <v>0</v>
      </c>
      <c r="L160" s="61">
        <v>757100</v>
      </c>
      <c r="M160" s="62">
        <v>757100</v>
      </c>
      <c r="N160" s="62">
        <v>0</v>
      </c>
      <c r="O160" s="61">
        <v>0</v>
      </c>
      <c r="P160" s="61">
        <v>0</v>
      </c>
      <c r="Q160" s="62">
        <v>0</v>
      </c>
      <c r="R160" s="63">
        <f t="shared" si="4"/>
        <v>0</v>
      </c>
    </row>
    <row r="161" spans="1:18" ht="33.75" x14ac:dyDescent="0.25">
      <c r="A161" s="3">
        <v>929</v>
      </c>
      <c r="B161" s="3">
        <v>50104</v>
      </c>
      <c r="C161" s="3" t="s">
        <v>67</v>
      </c>
      <c r="D161" s="59" t="s">
        <v>145</v>
      </c>
      <c r="E161" s="60" t="str">
        <f t="shared" si="5"/>
        <v>5</v>
      </c>
      <c r="F161" s="61">
        <v>546299</v>
      </c>
      <c r="G161" s="61">
        <v>0</v>
      </c>
      <c r="H161" s="61">
        <v>0</v>
      </c>
      <c r="I161" s="61">
        <v>0</v>
      </c>
      <c r="J161" s="62">
        <v>0</v>
      </c>
      <c r="K161" s="62">
        <f>H161+O161</f>
        <v>0</v>
      </c>
      <c r="L161" s="61">
        <v>0</v>
      </c>
      <c r="M161" s="62">
        <v>0</v>
      </c>
      <c r="N161" s="62">
        <v>0</v>
      </c>
      <c r="O161" s="61">
        <v>0</v>
      </c>
      <c r="P161" s="61">
        <v>0</v>
      </c>
      <c r="Q161" s="62">
        <v>0</v>
      </c>
      <c r="R161" s="63" t="str">
        <f t="shared" si="4"/>
        <v/>
      </c>
    </row>
    <row r="162" spans="1:18" ht="33.75" x14ac:dyDescent="0.25">
      <c r="A162" s="3">
        <v>929</v>
      </c>
      <c r="B162" s="3">
        <v>50107</v>
      </c>
      <c r="C162" s="3" t="s">
        <v>67</v>
      </c>
      <c r="D162" s="59" t="s">
        <v>145</v>
      </c>
      <c r="E162" s="60" t="str">
        <f t="shared" si="5"/>
        <v>5</v>
      </c>
      <c r="F162" s="61">
        <v>0</v>
      </c>
      <c r="G162" s="61">
        <v>0</v>
      </c>
      <c r="H162" s="61">
        <v>0</v>
      </c>
      <c r="I162" s="61">
        <v>0</v>
      </c>
      <c r="J162" s="62">
        <v>0</v>
      </c>
      <c r="K162" s="62">
        <f>H162+O162</f>
        <v>0</v>
      </c>
      <c r="L162" s="61">
        <v>0</v>
      </c>
      <c r="M162" s="62">
        <v>0</v>
      </c>
      <c r="N162" s="62">
        <v>0</v>
      </c>
      <c r="O162" s="61">
        <v>0</v>
      </c>
      <c r="P162" s="61">
        <v>0</v>
      </c>
      <c r="Q162" s="62">
        <v>0</v>
      </c>
      <c r="R162" s="63" t="str">
        <f t="shared" si="4"/>
        <v/>
      </c>
    </row>
    <row r="163" spans="1:18" ht="33.75" x14ac:dyDescent="0.25">
      <c r="A163" s="3">
        <v>929</v>
      </c>
      <c r="B163" s="3">
        <v>50199</v>
      </c>
      <c r="C163" s="3" t="s">
        <v>67</v>
      </c>
      <c r="D163" s="59" t="s">
        <v>145</v>
      </c>
      <c r="E163" s="60" t="str">
        <f t="shared" si="5"/>
        <v>5</v>
      </c>
      <c r="F163" s="61">
        <v>149160</v>
      </c>
      <c r="G163" s="61">
        <v>185160</v>
      </c>
      <c r="H163" s="61">
        <v>0</v>
      </c>
      <c r="I163" s="61">
        <v>0</v>
      </c>
      <c r="J163" s="62">
        <v>0</v>
      </c>
      <c r="K163" s="62">
        <f>H163+O163</f>
        <v>184224.92</v>
      </c>
      <c r="L163" s="61">
        <v>935.08</v>
      </c>
      <c r="M163" s="62">
        <v>935.08</v>
      </c>
      <c r="N163" s="62">
        <v>0</v>
      </c>
      <c r="O163" s="61">
        <v>184224.92</v>
      </c>
      <c r="P163" s="61">
        <v>0</v>
      </c>
      <c r="Q163" s="62">
        <v>0</v>
      </c>
      <c r="R163" s="63">
        <f t="shared" si="4"/>
        <v>0</v>
      </c>
    </row>
    <row r="164" spans="1:18" ht="22.5" x14ac:dyDescent="0.25">
      <c r="A164" s="3">
        <v>929</v>
      </c>
      <c r="B164" s="3">
        <v>10307</v>
      </c>
      <c r="C164" s="3" t="s">
        <v>2</v>
      </c>
      <c r="D164" s="59" t="s">
        <v>146</v>
      </c>
      <c r="E164" s="60" t="str">
        <f t="shared" si="5"/>
        <v>1</v>
      </c>
      <c r="F164" s="61">
        <v>0</v>
      </c>
      <c r="G164" s="61">
        <v>29000</v>
      </c>
      <c r="H164" s="61">
        <v>171.44</v>
      </c>
      <c r="I164" s="61">
        <v>28828.560000000001</v>
      </c>
      <c r="J164" s="62">
        <v>28828.560000000001</v>
      </c>
      <c r="K164" s="62">
        <f>H164+O164</f>
        <v>171.44</v>
      </c>
      <c r="L164" s="61">
        <v>0</v>
      </c>
      <c r="M164" s="62">
        <v>0</v>
      </c>
      <c r="N164" s="62">
        <v>0</v>
      </c>
      <c r="O164" s="61">
        <v>0</v>
      </c>
      <c r="P164" s="61">
        <v>0</v>
      </c>
      <c r="Q164" s="62">
        <v>0</v>
      </c>
      <c r="R164" s="63">
        <f t="shared" si="4"/>
        <v>0.99408827586206905</v>
      </c>
    </row>
    <row r="165" spans="1:18" ht="22.5" x14ac:dyDescent="0.25">
      <c r="A165" s="3">
        <v>929</v>
      </c>
      <c r="B165" s="3">
        <v>10401</v>
      </c>
      <c r="C165" s="3" t="s">
        <v>2</v>
      </c>
      <c r="D165" s="59" t="s">
        <v>146</v>
      </c>
      <c r="E165" s="60" t="str">
        <f t="shared" si="5"/>
        <v>1</v>
      </c>
      <c r="F165" s="61">
        <v>2000000</v>
      </c>
      <c r="G165" s="61">
        <v>1500000</v>
      </c>
      <c r="H165" s="61">
        <v>1500000</v>
      </c>
      <c r="I165" s="61">
        <v>0</v>
      </c>
      <c r="J165" s="62">
        <v>0</v>
      </c>
      <c r="K165" s="62">
        <f>H165+O165</f>
        <v>1500000</v>
      </c>
      <c r="L165" s="61">
        <v>0</v>
      </c>
      <c r="M165" s="62">
        <v>0</v>
      </c>
      <c r="N165" s="62">
        <v>0</v>
      </c>
      <c r="O165" s="61">
        <v>0</v>
      </c>
      <c r="P165" s="61">
        <v>0</v>
      </c>
      <c r="Q165" s="62">
        <v>0</v>
      </c>
      <c r="R165" s="63">
        <f t="shared" si="4"/>
        <v>0</v>
      </c>
    </row>
    <row r="166" spans="1:18" ht="22.5" x14ac:dyDescent="0.25">
      <c r="A166" s="3">
        <v>929</v>
      </c>
      <c r="B166" s="3">
        <v>10402</v>
      </c>
      <c r="C166" s="3" t="s">
        <v>2</v>
      </c>
      <c r="D166" s="59" t="s">
        <v>146</v>
      </c>
      <c r="E166" s="60" t="str">
        <f t="shared" si="5"/>
        <v>1</v>
      </c>
      <c r="F166" s="61">
        <v>500000</v>
      </c>
      <c r="G166" s="61">
        <v>300000</v>
      </c>
      <c r="H166" s="61">
        <v>300000</v>
      </c>
      <c r="I166" s="61">
        <v>0</v>
      </c>
      <c r="J166" s="62">
        <v>0</v>
      </c>
      <c r="K166" s="62">
        <f>H166+O166</f>
        <v>300000</v>
      </c>
      <c r="L166" s="61">
        <v>0</v>
      </c>
      <c r="M166" s="62">
        <v>0</v>
      </c>
      <c r="N166" s="62">
        <v>0</v>
      </c>
      <c r="O166" s="61">
        <v>0</v>
      </c>
      <c r="P166" s="61">
        <v>0</v>
      </c>
      <c r="Q166" s="62">
        <v>0</v>
      </c>
      <c r="R166" s="63">
        <f t="shared" si="4"/>
        <v>0</v>
      </c>
    </row>
    <row r="167" spans="1:18" ht="22.5" x14ac:dyDescent="0.25">
      <c r="A167" s="3">
        <v>929</v>
      </c>
      <c r="B167" s="3">
        <v>10406</v>
      </c>
      <c r="C167" s="3" t="s">
        <v>2</v>
      </c>
      <c r="D167" s="59" t="s">
        <v>146</v>
      </c>
      <c r="E167" s="60" t="str">
        <f t="shared" si="5"/>
        <v>1</v>
      </c>
      <c r="F167" s="61">
        <v>1014240</v>
      </c>
      <c r="G167" s="61">
        <v>783960</v>
      </c>
      <c r="H167" s="61">
        <v>70340</v>
      </c>
      <c r="I167" s="61">
        <v>0</v>
      </c>
      <c r="J167" s="62">
        <v>0</v>
      </c>
      <c r="K167" s="62">
        <f>H167+O167</f>
        <v>70340</v>
      </c>
      <c r="L167" s="61">
        <v>713620</v>
      </c>
      <c r="M167" s="62">
        <v>713620</v>
      </c>
      <c r="N167" s="62">
        <v>0</v>
      </c>
      <c r="O167" s="61">
        <v>0</v>
      </c>
      <c r="P167" s="61">
        <v>0</v>
      </c>
      <c r="Q167" s="62">
        <v>0</v>
      </c>
      <c r="R167" s="63">
        <f t="shared" si="4"/>
        <v>0</v>
      </c>
    </row>
    <row r="168" spans="1:18" ht="22.5" x14ac:dyDescent="0.25">
      <c r="A168" s="3">
        <v>929</v>
      </c>
      <c r="B168" s="3">
        <v>10499</v>
      </c>
      <c r="C168" s="3" t="s">
        <v>2</v>
      </c>
      <c r="D168" s="59" t="s">
        <v>146</v>
      </c>
      <c r="E168" s="60" t="str">
        <f t="shared" si="5"/>
        <v>1</v>
      </c>
      <c r="F168" s="61">
        <v>16152000</v>
      </c>
      <c r="G168" s="61">
        <v>12152000</v>
      </c>
      <c r="H168" s="61">
        <v>8433814.7599999998</v>
      </c>
      <c r="I168" s="61">
        <v>2649877.12</v>
      </c>
      <c r="J168" s="62">
        <v>2649877.12</v>
      </c>
      <c r="K168" s="62">
        <f>H168+O168</f>
        <v>8433814.7599999998</v>
      </c>
      <c r="L168" s="61">
        <v>1068308.1200000001</v>
      </c>
      <c r="M168" s="62">
        <v>1068308.1200000001</v>
      </c>
      <c r="N168" s="62">
        <v>0</v>
      </c>
      <c r="O168" s="61">
        <v>0</v>
      </c>
      <c r="P168" s="61">
        <v>0</v>
      </c>
      <c r="Q168" s="62">
        <v>0</v>
      </c>
      <c r="R168" s="63">
        <f t="shared" si="4"/>
        <v>0.21806098749177091</v>
      </c>
    </row>
    <row r="169" spans="1:18" ht="22.5" x14ac:dyDescent="0.25">
      <c r="A169" s="3">
        <v>929</v>
      </c>
      <c r="B169" s="3">
        <v>10501</v>
      </c>
      <c r="C169" s="3" t="s">
        <v>2</v>
      </c>
      <c r="D169" s="59" t="s">
        <v>146</v>
      </c>
      <c r="E169" s="60" t="str">
        <f t="shared" si="5"/>
        <v>1</v>
      </c>
      <c r="F169" s="61">
        <v>504000</v>
      </c>
      <c r="G169" s="61">
        <v>504000</v>
      </c>
      <c r="H169" s="61">
        <v>308210</v>
      </c>
      <c r="I169" s="61">
        <v>69790</v>
      </c>
      <c r="J169" s="62">
        <v>69790</v>
      </c>
      <c r="K169" s="62">
        <f>H169+O169</f>
        <v>308210</v>
      </c>
      <c r="L169" s="61">
        <v>126000</v>
      </c>
      <c r="M169" s="62">
        <v>126000</v>
      </c>
      <c r="N169" s="62">
        <v>0</v>
      </c>
      <c r="O169" s="61">
        <v>0</v>
      </c>
      <c r="P169" s="61">
        <v>0</v>
      </c>
      <c r="Q169" s="62">
        <v>0</v>
      </c>
      <c r="R169" s="63">
        <f t="shared" si="4"/>
        <v>0.13847222222222222</v>
      </c>
    </row>
    <row r="170" spans="1:18" ht="22.5" x14ac:dyDescent="0.25">
      <c r="A170" s="3">
        <v>929</v>
      </c>
      <c r="B170" s="3">
        <v>10502</v>
      </c>
      <c r="C170" s="3" t="s">
        <v>2</v>
      </c>
      <c r="D170" s="59" t="s">
        <v>146</v>
      </c>
      <c r="E170" s="60" t="str">
        <f t="shared" si="5"/>
        <v>1</v>
      </c>
      <c r="F170" s="61">
        <v>2500000</v>
      </c>
      <c r="G170" s="61">
        <v>2500000</v>
      </c>
      <c r="H170" s="61">
        <v>1678200</v>
      </c>
      <c r="I170" s="61">
        <v>196800</v>
      </c>
      <c r="J170" s="62">
        <v>196800</v>
      </c>
      <c r="K170" s="62">
        <f>H170+O170</f>
        <v>1678200</v>
      </c>
      <c r="L170" s="61">
        <v>625000</v>
      </c>
      <c r="M170" s="62">
        <v>625000</v>
      </c>
      <c r="N170" s="62">
        <v>0</v>
      </c>
      <c r="O170" s="61">
        <v>0</v>
      </c>
      <c r="P170" s="61">
        <v>0</v>
      </c>
      <c r="Q170" s="62">
        <v>0</v>
      </c>
      <c r="R170" s="63">
        <f t="shared" si="4"/>
        <v>7.8719999999999998E-2</v>
      </c>
    </row>
    <row r="171" spans="1:18" ht="22.5" x14ac:dyDescent="0.25">
      <c r="A171" s="3">
        <v>929</v>
      </c>
      <c r="B171" s="3">
        <v>10701</v>
      </c>
      <c r="C171" s="3" t="s">
        <v>2</v>
      </c>
      <c r="D171" s="59" t="s">
        <v>146</v>
      </c>
      <c r="E171" s="60" t="str">
        <f t="shared" si="5"/>
        <v>1</v>
      </c>
      <c r="F171" s="61">
        <v>7600000</v>
      </c>
      <c r="G171" s="61">
        <v>0</v>
      </c>
      <c r="H171" s="61">
        <v>0</v>
      </c>
      <c r="I171" s="61">
        <v>0</v>
      </c>
      <c r="J171" s="62">
        <v>0</v>
      </c>
      <c r="K171" s="62">
        <f>H171+O171</f>
        <v>0</v>
      </c>
      <c r="L171" s="61">
        <v>0</v>
      </c>
      <c r="M171" s="62">
        <v>0</v>
      </c>
      <c r="N171" s="62">
        <v>0</v>
      </c>
      <c r="O171" s="61">
        <v>0</v>
      </c>
      <c r="P171" s="61">
        <v>0</v>
      </c>
      <c r="Q171" s="62">
        <v>0</v>
      </c>
      <c r="R171" s="63" t="str">
        <f t="shared" si="4"/>
        <v/>
      </c>
    </row>
    <row r="172" spans="1:18" ht="22.5" x14ac:dyDescent="0.25">
      <c r="A172" s="3">
        <v>929</v>
      </c>
      <c r="B172" s="3">
        <v>10801</v>
      </c>
      <c r="C172" s="3" t="s">
        <v>2</v>
      </c>
      <c r="D172" s="59" t="s">
        <v>146</v>
      </c>
      <c r="E172" s="60" t="str">
        <f t="shared" si="5"/>
        <v>1</v>
      </c>
      <c r="F172" s="61">
        <v>500000</v>
      </c>
      <c r="G172" s="61">
        <v>500000</v>
      </c>
      <c r="H172" s="61">
        <v>385000</v>
      </c>
      <c r="I172" s="61">
        <v>0</v>
      </c>
      <c r="J172" s="62">
        <v>0</v>
      </c>
      <c r="K172" s="62">
        <f>H172+O172</f>
        <v>385000</v>
      </c>
      <c r="L172" s="61">
        <v>115000</v>
      </c>
      <c r="M172" s="62">
        <v>115000</v>
      </c>
      <c r="N172" s="62">
        <v>0</v>
      </c>
      <c r="O172" s="61">
        <v>0</v>
      </c>
      <c r="P172" s="61">
        <v>0</v>
      </c>
      <c r="Q172" s="62">
        <v>0</v>
      </c>
      <c r="R172" s="63">
        <f t="shared" si="4"/>
        <v>0</v>
      </c>
    </row>
    <row r="173" spans="1:18" ht="22.5" x14ac:dyDescent="0.25">
      <c r="A173" s="3">
        <v>929</v>
      </c>
      <c r="B173" s="3">
        <v>10805</v>
      </c>
      <c r="C173" s="3" t="s">
        <v>2</v>
      </c>
      <c r="D173" s="59" t="s">
        <v>146</v>
      </c>
      <c r="E173" s="60" t="str">
        <f t="shared" si="5"/>
        <v>1</v>
      </c>
      <c r="F173" s="61">
        <v>3000000</v>
      </c>
      <c r="G173" s="61">
        <v>2628725.46</v>
      </c>
      <c r="H173" s="61">
        <v>200000</v>
      </c>
      <c r="I173" s="61">
        <v>0</v>
      </c>
      <c r="J173" s="62">
        <v>0</v>
      </c>
      <c r="K173" s="62">
        <f>H173+O173</f>
        <v>200000</v>
      </c>
      <c r="L173" s="61">
        <v>2428725.46</v>
      </c>
      <c r="M173" s="62">
        <v>2428725.46</v>
      </c>
      <c r="N173" s="62">
        <v>0</v>
      </c>
      <c r="O173" s="61">
        <v>0</v>
      </c>
      <c r="P173" s="61">
        <v>0</v>
      </c>
      <c r="Q173" s="62">
        <v>0</v>
      </c>
      <c r="R173" s="63">
        <f t="shared" si="4"/>
        <v>0</v>
      </c>
    </row>
    <row r="174" spans="1:18" ht="22.5" x14ac:dyDescent="0.25">
      <c r="A174" s="3">
        <v>929</v>
      </c>
      <c r="B174" s="3">
        <v>10807</v>
      </c>
      <c r="C174" s="3" t="s">
        <v>2</v>
      </c>
      <c r="D174" s="59" t="s">
        <v>146</v>
      </c>
      <c r="E174" s="60" t="str">
        <f t="shared" si="5"/>
        <v>1</v>
      </c>
      <c r="F174" s="61">
        <v>1900000</v>
      </c>
      <c r="G174" s="61">
        <v>1150000</v>
      </c>
      <c r="H174" s="61">
        <v>752209.05</v>
      </c>
      <c r="I174" s="61">
        <v>66690.95</v>
      </c>
      <c r="J174" s="62">
        <v>66690.95</v>
      </c>
      <c r="K174" s="62">
        <f>H174+O174</f>
        <v>752209.05</v>
      </c>
      <c r="L174" s="61">
        <v>331100</v>
      </c>
      <c r="M174" s="62">
        <v>331100</v>
      </c>
      <c r="N174" s="62">
        <v>0</v>
      </c>
      <c r="O174" s="61">
        <v>0</v>
      </c>
      <c r="P174" s="61">
        <v>0</v>
      </c>
      <c r="Q174" s="62">
        <v>0</v>
      </c>
      <c r="R174" s="63">
        <f t="shared" si="4"/>
        <v>5.7992130434782609E-2</v>
      </c>
    </row>
    <row r="175" spans="1:18" ht="22.5" x14ac:dyDescent="0.25">
      <c r="A175" s="3">
        <v>929</v>
      </c>
      <c r="B175" s="3">
        <v>10899</v>
      </c>
      <c r="C175" s="3" t="s">
        <v>2</v>
      </c>
      <c r="D175" s="59" t="s">
        <v>146</v>
      </c>
      <c r="E175" s="60" t="str">
        <f t="shared" si="5"/>
        <v>1</v>
      </c>
      <c r="F175" s="61">
        <v>63280</v>
      </c>
      <c r="G175" s="61">
        <v>63280</v>
      </c>
      <c r="H175" s="61">
        <v>0</v>
      </c>
      <c r="I175" s="61">
        <v>0</v>
      </c>
      <c r="J175" s="62">
        <v>0</v>
      </c>
      <c r="K175" s="62">
        <f>H175+O175</f>
        <v>0</v>
      </c>
      <c r="L175" s="61">
        <v>63280</v>
      </c>
      <c r="M175" s="62">
        <v>63280</v>
      </c>
      <c r="N175" s="62">
        <v>0</v>
      </c>
      <c r="O175" s="61">
        <v>0</v>
      </c>
      <c r="P175" s="61">
        <v>0</v>
      </c>
      <c r="Q175" s="62">
        <v>0</v>
      </c>
      <c r="R175" s="63">
        <f t="shared" si="4"/>
        <v>0</v>
      </c>
    </row>
    <row r="176" spans="1:18" ht="22.5" x14ac:dyDescent="0.25">
      <c r="A176" s="3">
        <v>929</v>
      </c>
      <c r="B176" s="3">
        <v>19999</v>
      </c>
      <c r="C176" s="3" t="s">
        <v>2</v>
      </c>
      <c r="D176" s="59" t="s">
        <v>146</v>
      </c>
      <c r="E176" s="60" t="str">
        <f t="shared" si="5"/>
        <v>1</v>
      </c>
      <c r="F176" s="61">
        <v>1500000</v>
      </c>
      <c r="G176" s="61">
        <v>1250000</v>
      </c>
      <c r="H176" s="61">
        <v>1150000</v>
      </c>
      <c r="I176" s="61">
        <v>100000</v>
      </c>
      <c r="J176" s="62">
        <v>100000</v>
      </c>
      <c r="K176" s="62">
        <f>H176+O176</f>
        <v>1150000</v>
      </c>
      <c r="L176" s="61">
        <v>0</v>
      </c>
      <c r="M176" s="62">
        <v>0</v>
      </c>
      <c r="N176" s="62">
        <v>0</v>
      </c>
      <c r="O176" s="61">
        <v>0</v>
      </c>
      <c r="P176" s="61">
        <v>0</v>
      </c>
      <c r="Q176" s="62">
        <v>0</v>
      </c>
      <c r="R176" s="63">
        <f t="shared" si="4"/>
        <v>0.08</v>
      </c>
    </row>
    <row r="177" spans="1:18" ht="22.5" x14ac:dyDescent="0.25">
      <c r="A177" s="3">
        <v>929</v>
      </c>
      <c r="B177" s="3">
        <v>20101</v>
      </c>
      <c r="C177" s="3" t="s">
        <v>2</v>
      </c>
      <c r="D177" s="59" t="s">
        <v>146</v>
      </c>
      <c r="E177" s="60" t="str">
        <f t="shared" si="5"/>
        <v>2</v>
      </c>
      <c r="F177" s="61">
        <v>3028014</v>
      </c>
      <c r="G177" s="61">
        <v>66722.8</v>
      </c>
      <c r="H177" s="61">
        <v>0</v>
      </c>
      <c r="I177" s="61">
        <v>0</v>
      </c>
      <c r="J177" s="62">
        <v>0</v>
      </c>
      <c r="K177" s="62">
        <f>H177+O177</f>
        <v>0</v>
      </c>
      <c r="L177" s="61">
        <v>66722.8</v>
      </c>
      <c r="M177" s="62">
        <v>66722.8</v>
      </c>
      <c r="N177" s="62">
        <v>0</v>
      </c>
      <c r="O177" s="61">
        <v>0</v>
      </c>
      <c r="P177" s="61">
        <v>0</v>
      </c>
      <c r="Q177" s="62">
        <v>0</v>
      </c>
      <c r="R177" s="63">
        <f t="shared" si="4"/>
        <v>0</v>
      </c>
    </row>
    <row r="178" spans="1:18" ht="22.5" x14ac:dyDescent="0.25">
      <c r="A178" s="3">
        <v>929</v>
      </c>
      <c r="B178" s="3">
        <v>20104</v>
      </c>
      <c r="C178" s="3" t="s">
        <v>2</v>
      </c>
      <c r="D178" s="59" t="s">
        <v>146</v>
      </c>
      <c r="E178" s="60" t="str">
        <f t="shared" si="5"/>
        <v>2</v>
      </c>
      <c r="F178" s="61">
        <v>9228412</v>
      </c>
      <c r="G178" s="61">
        <v>9122029</v>
      </c>
      <c r="H178" s="61">
        <v>0</v>
      </c>
      <c r="I178" s="61">
        <v>2339366.4500000002</v>
      </c>
      <c r="J178" s="62">
        <v>2339366.4500000002</v>
      </c>
      <c r="K178" s="62">
        <f>H178+O178</f>
        <v>0</v>
      </c>
      <c r="L178" s="61">
        <v>6782662.5499999998</v>
      </c>
      <c r="M178" s="62">
        <v>6584045.5499999998</v>
      </c>
      <c r="N178" s="62">
        <v>0</v>
      </c>
      <c r="O178" s="61">
        <v>0</v>
      </c>
      <c r="P178" s="61">
        <v>0</v>
      </c>
      <c r="Q178" s="62">
        <v>198617</v>
      </c>
      <c r="R178" s="63">
        <f t="shared" si="4"/>
        <v>0.25645242412625524</v>
      </c>
    </row>
    <row r="179" spans="1:18" ht="22.5" x14ac:dyDescent="0.25">
      <c r="A179" s="3">
        <v>929</v>
      </c>
      <c r="B179" s="3">
        <v>20203</v>
      </c>
      <c r="C179" s="3" t="s">
        <v>2</v>
      </c>
      <c r="D179" s="59" t="s">
        <v>146</v>
      </c>
      <c r="E179" s="60" t="str">
        <f t="shared" si="5"/>
        <v>2</v>
      </c>
      <c r="F179" s="61">
        <v>100994</v>
      </c>
      <c r="G179" s="61">
        <v>221994</v>
      </c>
      <c r="H179" s="61">
        <v>109678.78</v>
      </c>
      <c r="I179" s="61">
        <v>112315.22</v>
      </c>
      <c r="J179" s="62">
        <v>112315.22</v>
      </c>
      <c r="K179" s="62">
        <f>H179+O179</f>
        <v>109678.78</v>
      </c>
      <c r="L179" s="61">
        <v>0</v>
      </c>
      <c r="M179" s="62">
        <v>0</v>
      </c>
      <c r="N179" s="62">
        <v>0</v>
      </c>
      <c r="O179" s="61">
        <v>0</v>
      </c>
      <c r="P179" s="61">
        <v>100000</v>
      </c>
      <c r="Q179" s="62">
        <v>0</v>
      </c>
      <c r="R179" s="63">
        <f t="shared" si="4"/>
        <v>0.5059380884168041</v>
      </c>
    </row>
    <row r="180" spans="1:18" ht="22.5" x14ac:dyDescent="0.25">
      <c r="A180" s="3">
        <v>929</v>
      </c>
      <c r="B180" s="3">
        <v>20301</v>
      </c>
      <c r="C180" s="3" t="s">
        <v>2</v>
      </c>
      <c r="D180" s="59" t="s">
        <v>146</v>
      </c>
      <c r="E180" s="60" t="str">
        <f t="shared" si="5"/>
        <v>2</v>
      </c>
      <c r="F180" s="61">
        <v>0</v>
      </c>
      <c r="G180" s="61">
        <v>10000</v>
      </c>
      <c r="H180" s="61">
        <v>10000</v>
      </c>
      <c r="I180" s="61">
        <v>0</v>
      </c>
      <c r="J180" s="62">
        <v>0</v>
      </c>
      <c r="K180" s="62">
        <f>H180+O180</f>
        <v>10000</v>
      </c>
      <c r="L180" s="61">
        <v>0</v>
      </c>
      <c r="M180" s="62">
        <v>0</v>
      </c>
      <c r="N180" s="62">
        <v>0</v>
      </c>
      <c r="O180" s="61">
        <v>0</v>
      </c>
      <c r="P180" s="61">
        <v>0</v>
      </c>
      <c r="Q180" s="62">
        <v>0</v>
      </c>
      <c r="R180" s="63">
        <f t="shared" si="4"/>
        <v>0</v>
      </c>
    </row>
    <row r="181" spans="1:18" ht="22.5" x14ac:dyDescent="0.25">
      <c r="A181" s="3">
        <v>929</v>
      </c>
      <c r="B181" s="3">
        <v>20304</v>
      </c>
      <c r="C181" s="3" t="s">
        <v>2</v>
      </c>
      <c r="D181" s="59" t="s">
        <v>146</v>
      </c>
      <c r="E181" s="60" t="str">
        <f t="shared" si="5"/>
        <v>2</v>
      </c>
      <c r="F181" s="61">
        <v>8651207</v>
      </c>
      <c r="G181" s="61">
        <v>8651207</v>
      </c>
      <c r="H181" s="61">
        <v>0</v>
      </c>
      <c r="I181" s="61">
        <v>962784.36</v>
      </c>
      <c r="J181" s="62">
        <v>962784.36</v>
      </c>
      <c r="K181" s="62">
        <f>H181+O181</f>
        <v>0</v>
      </c>
      <c r="L181" s="61">
        <v>7688422.6399999997</v>
      </c>
      <c r="M181" s="62">
        <v>7688422.6399999997</v>
      </c>
      <c r="N181" s="62">
        <v>0</v>
      </c>
      <c r="O181" s="61">
        <v>0</v>
      </c>
      <c r="P181" s="61">
        <v>0</v>
      </c>
      <c r="Q181" s="62">
        <v>0</v>
      </c>
      <c r="R181" s="63">
        <f t="shared" si="4"/>
        <v>0.11128902128916809</v>
      </c>
    </row>
    <row r="182" spans="1:18" ht="22.5" x14ac:dyDescent="0.25">
      <c r="A182" s="3">
        <v>929</v>
      </c>
      <c r="B182" s="3">
        <v>20402</v>
      </c>
      <c r="C182" s="3" t="s">
        <v>2</v>
      </c>
      <c r="D182" s="59" t="s">
        <v>146</v>
      </c>
      <c r="E182" s="60" t="str">
        <f t="shared" si="5"/>
        <v>2</v>
      </c>
      <c r="F182" s="61">
        <v>3513350</v>
      </c>
      <c r="G182" s="61">
        <v>3513350</v>
      </c>
      <c r="H182" s="61">
        <v>200000</v>
      </c>
      <c r="I182" s="61">
        <v>0</v>
      </c>
      <c r="J182" s="62">
        <v>0</v>
      </c>
      <c r="K182" s="62">
        <f>H182+O182</f>
        <v>200000</v>
      </c>
      <c r="L182" s="61">
        <v>3313350</v>
      </c>
      <c r="M182" s="62">
        <v>1449843.16</v>
      </c>
      <c r="N182" s="62">
        <v>1863506.84</v>
      </c>
      <c r="O182" s="61">
        <v>0</v>
      </c>
      <c r="P182" s="61">
        <v>0</v>
      </c>
      <c r="Q182" s="62">
        <v>0</v>
      </c>
      <c r="R182" s="63">
        <f t="shared" si="4"/>
        <v>0</v>
      </c>
    </row>
    <row r="183" spans="1:18" ht="22.5" x14ac:dyDescent="0.25">
      <c r="A183" s="3">
        <v>929</v>
      </c>
      <c r="B183" s="3">
        <v>29901</v>
      </c>
      <c r="C183" s="3" t="s">
        <v>2</v>
      </c>
      <c r="D183" s="59" t="s">
        <v>146</v>
      </c>
      <c r="E183" s="60" t="str">
        <f t="shared" si="5"/>
        <v>2</v>
      </c>
      <c r="F183" s="61">
        <v>7056922</v>
      </c>
      <c r="G183" s="61">
        <v>7235922</v>
      </c>
      <c r="H183" s="61">
        <v>5000</v>
      </c>
      <c r="I183" s="61">
        <v>0</v>
      </c>
      <c r="J183" s="62">
        <v>0</v>
      </c>
      <c r="K183" s="62">
        <f>H183+O183</f>
        <v>5000</v>
      </c>
      <c r="L183" s="61">
        <v>7230922</v>
      </c>
      <c r="M183" s="62">
        <v>7230922</v>
      </c>
      <c r="N183" s="62">
        <v>0</v>
      </c>
      <c r="O183" s="61">
        <v>0</v>
      </c>
      <c r="P183" s="61">
        <v>0</v>
      </c>
      <c r="Q183" s="62">
        <v>0</v>
      </c>
      <c r="R183" s="63">
        <f t="shared" si="4"/>
        <v>0</v>
      </c>
    </row>
    <row r="184" spans="1:18" ht="22.5" x14ac:dyDescent="0.25">
      <c r="A184" s="3">
        <v>929</v>
      </c>
      <c r="B184" s="3">
        <v>29903</v>
      </c>
      <c r="C184" s="3" t="s">
        <v>2</v>
      </c>
      <c r="D184" s="59" t="s">
        <v>146</v>
      </c>
      <c r="E184" s="60" t="str">
        <f t="shared" si="5"/>
        <v>2</v>
      </c>
      <c r="F184" s="61">
        <v>2418</v>
      </c>
      <c r="G184" s="61">
        <v>18</v>
      </c>
      <c r="H184" s="61">
        <v>0</v>
      </c>
      <c r="I184" s="61">
        <v>0</v>
      </c>
      <c r="J184" s="62">
        <v>0</v>
      </c>
      <c r="K184" s="62">
        <f>H184+O184</f>
        <v>0</v>
      </c>
      <c r="L184" s="61">
        <v>18</v>
      </c>
      <c r="M184" s="62">
        <v>18</v>
      </c>
      <c r="N184" s="62">
        <v>0</v>
      </c>
      <c r="O184" s="61">
        <v>0</v>
      </c>
      <c r="P184" s="61">
        <v>5000</v>
      </c>
      <c r="Q184" s="62">
        <v>0</v>
      </c>
      <c r="R184" s="63">
        <f t="shared" si="4"/>
        <v>0</v>
      </c>
    </row>
    <row r="185" spans="1:18" ht="22.5" x14ac:dyDescent="0.25">
      <c r="A185" s="3">
        <v>929</v>
      </c>
      <c r="B185" s="3">
        <v>29904</v>
      </c>
      <c r="C185" s="3" t="s">
        <v>2</v>
      </c>
      <c r="D185" s="59" t="s">
        <v>146</v>
      </c>
      <c r="E185" s="60" t="str">
        <f t="shared" si="5"/>
        <v>2</v>
      </c>
      <c r="F185" s="61">
        <v>1000000</v>
      </c>
      <c r="G185" s="61">
        <v>1000000</v>
      </c>
      <c r="H185" s="61">
        <v>1000000</v>
      </c>
      <c r="I185" s="61">
        <v>0</v>
      </c>
      <c r="J185" s="62">
        <v>0</v>
      </c>
      <c r="K185" s="62">
        <f>H185+O185</f>
        <v>1000000</v>
      </c>
      <c r="L185" s="61">
        <v>0</v>
      </c>
      <c r="M185" s="62">
        <v>0</v>
      </c>
      <c r="N185" s="62">
        <v>0</v>
      </c>
      <c r="O185" s="61">
        <v>0</v>
      </c>
      <c r="P185" s="61">
        <v>0</v>
      </c>
      <c r="Q185" s="62">
        <v>0</v>
      </c>
      <c r="R185" s="63">
        <f t="shared" si="4"/>
        <v>0</v>
      </c>
    </row>
    <row r="186" spans="1:18" ht="22.5" x14ac:dyDescent="0.25">
      <c r="A186" s="3">
        <v>929</v>
      </c>
      <c r="B186" s="3">
        <v>29907</v>
      </c>
      <c r="C186" s="3" t="s">
        <v>2</v>
      </c>
      <c r="D186" s="59" t="s">
        <v>146</v>
      </c>
      <c r="E186" s="60" t="str">
        <f t="shared" si="5"/>
        <v>2</v>
      </c>
      <c r="F186" s="61">
        <v>101120</v>
      </c>
      <c r="G186" s="61">
        <v>93520</v>
      </c>
      <c r="H186" s="61">
        <v>31800</v>
      </c>
      <c r="I186" s="61">
        <v>6200</v>
      </c>
      <c r="J186" s="62">
        <v>6200</v>
      </c>
      <c r="K186" s="62">
        <f>H186+O186</f>
        <v>31800</v>
      </c>
      <c r="L186" s="61">
        <v>55520</v>
      </c>
      <c r="M186" s="62">
        <v>55520</v>
      </c>
      <c r="N186" s="62">
        <v>0</v>
      </c>
      <c r="O186" s="61">
        <v>0</v>
      </c>
      <c r="P186" s="61">
        <v>0</v>
      </c>
      <c r="Q186" s="62">
        <v>0</v>
      </c>
      <c r="R186" s="63">
        <f t="shared" si="4"/>
        <v>6.6295979469632157E-2</v>
      </c>
    </row>
    <row r="187" spans="1:18" ht="22.5" x14ac:dyDescent="0.25">
      <c r="A187" s="3">
        <v>929</v>
      </c>
      <c r="B187" s="3">
        <v>29999</v>
      </c>
      <c r="C187" s="3" t="s">
        <v>2</v>
      </c>
      <c r="D187" s="59" t="s">
        <v>146</v>
      </c>
      <c r="E187" s="60" t="str">
        <f t="shared" si="5"/>
        <v>2</v>
      </c>
      <c r="F187" s="61">
        <v>1500000</v>
      </c>
      <c r="G187" s="61">
        <v>1500000</v>
      </c>
      <c r="H187" s="61">
        <v>1340000</v>
      </c>
      <c r="I187" s="61">
        <v>160000</v>
      </c>
      <c r="J187" s="62">
        <v>160000</v>
      </c>
      <c r="K187" s="62">
        <f>H187+O187</f>
        <v>1340000</v>
      </c>
      <c r="L187" s="61">
        <v>0</v>
      </c>
      <c r="M187" s="62">
        <v>0</v>
      </c>
      <c r="N187" s="62">
        <v>0</v>
      </c>
      <c r="O187" s="61">
        <v>0</v>
      </c>
      <c r="P187" s="61">
        <v>0</v>
      </c>
      <c r="Q187" s="62">
        <v>0</v>
      </c>
      <c r="R187" s="63">
        <f t="shared" si="4"/>
        <v>0.10666666666666667</v>
      </c>
    </row>
    <row r="188" spans="1:18" ht="33.75" x14ac:dyDescent="0.25">
      <c r="A188" s="3">
        <v>929</v>
      </c>
      <c r="B188" s="3">
        <v>10304</v>
      </c>
      <c r="C188" s="3" t="s">
        <v>2</v>
      </c>
      <c r="D188" s="59" t="s">
        <v>147</v>
      </c>
      <c r="E188" s="60" t="str">
        <f t="shared" si="5"/>
        <v>1</v>
      </c>
      <c r="F188" s="61">
        <v>600000</v>
      </c>
      <c r="G188" s="61">
        <v>600000</v>
      </c>
      <c r="H188" s="61">
        <v>0</v>
      </c>
      <c r="I188" s="61">
        <v>0</v>
      </c>
      <c r="J188" s="62">
        <v>0</v>
      </c>
      <c r="K188" s="62">
        <f>H188+O188</f>
        <v>0</v>
      </c>
      <c r="L188" s="61">
        <v>600000</v>
      </c>
      <c r="M188" s="62">
        <v>600000</v>
      </c>
      <c r="N188" s="62">
        <v>0</v>
      </c>
      <c r="O188" s="61">
        <v>0</v>
      </c>
      <c r="P188" s="61">
        <v>0</v>
      </c>
      <c r="Q188" s="62">
        <v>0</v>
      </c>
      <c r="R188" s="63">
        <f t="shared" si="4"/>
        <v>0</v>
      </c>
    </row>
    <row r="189" spans="1:18" ht="33.75" x14ac:dyDescent="0.25">
      <c r="A189" s="3">
        <v>929</v>
      </c>
      <c r="B189" s="3">
        <v>10307</v>
      </c>
      <c r="C189" s="3" t="s">
        <v>2</v>
      </c>
      <c r="D189" s="59" t="s">
        <v>147</v>
      </c>
      <c r="E189" s="60" t="str">
        <f t="shared" si="5"/>
        <v>1</v>
      </c>
      <c r="F189" s="61">
        <v>48000</v>
      </c>
      <c r="G189" s="61">
        <v>48000</v>
      </c>
      <c r="H189" s="61">
        <v>48000</v>
      </c>
      <c r="I189" s="61">
        <v>0</v>
      </c>
      <c r="J189" s="62">
        <v>0</v>
      </c>
      <c r="K189" s="62">
        <f>H189+O189</f>
        <v>48000</v>
      </c>
      <c r="L189" s="61">
        <v>0</v>
      </c>
      <c r="M189" s="62">
        <v>0</v>
      </c>
      <c r="N189" s="62">
        <v>0</v>
      </c>
      <c r="O189" s="61">
        <v>0</v>
      </c>
      <c r="P189" s="61">
        <v>0</v>
      </c>
      <c r="Q189" s="62">
        <v>0</v>
      </c>
      <c r="R189" s="63">
        <f t="shared" si="4"/>
        <v>0</v>
      </c>
    </row>
    <row r="190" spans="1:18" ht="33.75" x14ac:dyDescent="0.25">
      <c r="A190" s="3">
        <v>929</v>
      </c>
      <c r="B190" s="3">
        <v>10406</v>
      </c>
      <c r="C190" s="3" t="s">
        <v>2</v>
      </c>
      <c r="D190" s="59" t="s">
        <v>147</v>
      </c>
      <c r="E190" s="60" t="str">
        <f t="shared" si="5"/>
        <v>1</v>
      </c>
      <c r="F190" s="61">
        <v>15816015</v>
      </c>
      <c r="G190" s="61">
        <v>679205.24</v>
      </c>
      <c r="H190" s="61">
        <v>165744.82999999999</v>
      </c>
      <c r="I190" s="61">
        <v>84255.17</v>
      </c>
      <c r="J190" s="62">
        <v>79735.17</v>
      </c>
      <c r="K190" s="62">
        <f>H190+O190</f>
        <v>165744.82999999999</v>
      </c>
      <c r="L190" s="61">
        <v>429205.24</v>
      </c>
      <c r="M190" s="62">
        <v>429205.24</v>
      </c>
      <c r="N190" s="62">
        <v>0</v>
      </c>
      <c r="O190" s="61">
        <v>0</v>
      </c>
      <c r="P190" s="61">
        <v>0</v>
      </c>
      <c r="Q190" s="62">
        <v>0</v>
      </c>
      <c r="R190" s="63">
        <f t="shared" si="4"/>
        <v>0.12404964661344485</v>
      </c>
    </row>
    <row r="191" spans="1:18" ht="33.75" x14ac:dyDescent="0.25">
      <c r="A191" s="3">
        <v>929</v>
      </c>
      <c r="B191" s="3">
        <v>10499</v>
      </c>
      <c r="C191" s="3" t="s">
        <v>2</v>
      </c>
      <c r="D191" s="59" t="s">
        <v>147</v>
      </c>
      <c r="E191" s="60" t="str">
        <f t="shared" si="5"/>
        <v>1</v>
      </c>
      <c r="F191" s="61">
        <v>5675232</v>
      </c>
      <c r="G191" s="61">
        <v>5675232</v>
      </c>
      <c r="H191" s="61">
        <v>993014.98</v>
      </c>
      <c r="I191" s="61">
        <v>1625793.02</v>
      </c>
      <c r="J191" s="62">
        <v>1370623.02</v>
      </c>
      <c r="K191" s="62">
        <f>H191+O191</f>
        <v>993014.98</v>
      </c>
      <c r="L191" s="61">
        <v>3056424</v>
      </c>
      <c r="M191" s="62">
        <v>3056424</v>
      </c>
      <c r="N191" s="62">
        <v>0</v>
      </c>
      <c r="O191" s="61">
        <v>0</v>
      </c>
      <c r="P191" s="61">
        <v>0</v>
      </c>
      <c r="Q191" s="62">
        <v>0</v>
      </c>
      <c r="R191" s="63">
        <f t="shared" si="4"/>
        <v>0.28647164027831812</v>
      </c>
    </row>
    <row r="192" spans="1:18" ht="33.75" x14ac:dyDescent="0.25">
      <c r="A192" s="3">
        <v>929</v>
      </c>
      <c r="B192" s="3">
        <v>10501</v>
      </c>
      <c r="C192" s="3" t="s">
        <v>2</v>
      </c>
      <c r="D192" s="59" t="s">
        <v>147</v>
      </c>
      <c r="E192" s="60" t="str">
        <f t="shared" si="5"/>
        <v>1</v>
      </c>
      <c r="F192" s="61">
        <v>1260000</v>
      </c>
      <c r="G192" s="61">
        <v>1260000</v>
      </c>
      <c r="H192" s="61">
        <v>548375</v>
      </c>
      <c r="I192" s="61">
        <v>502875</v>
      </c>
      <c r="J192" s="62">
        <v>493375</v>
      </c>
      <c r="K192" s="62">
        <f>H192+O192</f>
        <v>548375</v>
      </c>
      <c r="L192" s="61">
        <v>208750</v>
      </c>
      <c r="M192" s="62">
        <v>208750</v>
      </c>
      <c r="N192" s="62">
        <v>0</v>
      </c>
      <c r="O192" s="61">
        <v>0</v>
      </c>
      <c r="P192" s="61">
        <v>0</v>
      </c>
      <c r="Q192" s="62">
        <v>0</v>
      </c>
      <c r="R192" s="63">
        <f t="shared" si="4"/>
        <v>0.39910714285714288</v>
      </c>
    </row>
    <row r="193" spans="1:18" ht="33.75" x14ac:dyDescent="0.25">
      <c r="A193" s="3">
        <v>929</v>
      </c>
      <c r="B193" s="3">
        <v>10502</v>
      </c>
      <c r="C193" s="3" t="s">
        <v>2</v>
      </c>
      <c r="D193" s="59" t="s">
        <v>147</v>
      </c>
      <c r="E193" s="60" t="str">
        <f t="shared" si="5"/>
        <v>1</v>
      </c>
      <c r="F193" s="61">
        <v>6000000</v>
      </c>
      <c r="G193" s="61">
        <v>5640000</v>
      </c>
      <c r="H193" s="61">
        <v>961504.86</v>
      </c>
      <c r="I193" s="61">
        <v>1038495.14</v>
      </c>
      <c r="J193" s="62">
        <v>1027995.14</v>
      </c>
      <c r="K193" s="62">
        <f>H193+O193</f>
        <v>961504.86</v>
      </c>
      <c r="L193" s="61">
        <v>3640000</v>
      </c>
      <c r="M193" s="62">
        <v>3640000</v>
      </c>
      <c r="N193" s="62">
        <v>0</v>
      </c>
      <c r="O193" s="61">
        <v>0</v>
      </c>
      <c r="P193" s="61">
        <v>0</v>
      </c>
      <c r="Q193" s="62">
        <v>0</v>
      </c>
      <c r="R193" s="63">
        <f t="shared" si="4"/>
        <v>0.18413034397163122</v>
      </c>
    </row>
    <row r="194" spans="1:18" ht="33.75" x14ac:dyDescent="0.25">
      <c r="A194" s="3">
        <v>929</v>
      </c>
      <c r="B194" s="3">
        <v>10801</v>
      </c>
      <c r="C194" s="3" t="s">
        <v>2</v>
      </c>
      <c r="D194" s="59" t="s">
        <v>147</v>
      </c>
      <c r="E194" s="60" t="str">
        <f t="shared" si="5"/>
        <v>1</v>
      </c>
      <c r="F194" s="61">
        <v>3000000</v>
      </c>
      <c r="G194" s="61">
        <v>0</v>
      </c>
      <c r="H194" s="61">
        <v>0</v>
      </c>
      <c r="I194" s="61">
        <v>0</v>
      </c>
      <c r="J194" s="62">
        <v>0</v>
      </c>
      <c r="K194" s="62">
        <f>H194+O194</f>
        <v>0</v>
      </c>
      <c r="L194" s="61">
        <v>0</v>
      </c>
      <c r="M194" s="62">
        <v>0</v>
      </c>
      <c r="N194" s="62">
        <v>0</v>
      </c>
      <c r="O194" s="61">
        <v>0</v>
      </c>
      <c r="P194" s="61">
        <v>0</v>
      </c>
      <c r="Q194" s="62">
        <v>0</v>
      </c>
      <c r="R194" s="63" t="str">
        <f t="shared" si="4"/>
        <v/>
      </c>
    </row>
    <row r="195" spans="1:18" ht="33.75" x14ac:dyDescent="0.25">
      <c r="A195" s="3">
        <v>929</v>
      </c>
      <c r="B195" s="3">
        <v>10805</v>
      </c>
      <c r="C195" s="3" t="s">
        <v>2</v>
      </c>
      <c r="D195" s="59" t="s">
        <v>147</v>
      </c>
      <c r="E195" s="60" t="str">
        <f t="shared" si="5"/>
        <v>1</v>
      </c>
      <c r="F195" s="61">
        <v>540028</v>
      </c>
      <c r="G195" s="61">
        <v>1048915.54</v>
      </c>
      <c r="H195" s="61">
        <v>163982.54999999999</v>
      </c>
      <c r="I195" s="61">
        <v>236017.45</v>
      </c>
      <c r="J195" s="62">
        <v>236017.45</v>
      </c>
      <c r="K195" s="62">
        <f>H195+O195</f>
        <v>163982.54999999999</v>
      </c>
      <c r="L195" s="61">
        <v>648915.54</v>
      </c>
      <c r="M195" s="62">
        <v>1915.54</v>
      </c>
      <c r="N195" s="62">
        <v>647000</v>
      </c>
      <c r="O195" s="61">
        <v>0</v>
      </c>
      <c r="P195" s="61">
        <v>0</v>
      </c>
      <c r="Q195" s="62">
        <v>0</v>
      </c>
      <c r="R195" s="63">
        <f t="shared" si="4"/>
        <v>0.22501091937297449</v>
      </c>
    </row>
    <row r="196" spans="1:18" ht="33.75" x14ac:dyDescent="0.25">
      <c r="A196" s="3">
        <v>929</v>
      </c>
      <c r="B196" s="3">
        <v>10806</v>
      </c>
      <c r="C196" s="3" t="s">
        <v>2</v>
      </c>
      <c r="D196" s="59" t="s">
        <v>147</v>
      </c>
      <c r="E196" s="60" t="str">
        <f t="shared" si="5"/>
        <v>1</v>
      </c>
      <c r="F196" s="61">
        <v>100000</v>
      </c>
      <c r="G196" s="61">
        <v>0</v>
      </c>
      <c r="H196" s="61">
        <v>0</v>
      </c>
      <c r="I196" s="61">
        <v>0</v>
      </c>
      <c r="J196" s="62">
        <v>0</v>
      </c>
      <c r="K196" s="62">
        <f>H196+O196</f>
        <v>0</v>
      </c>
      <c r="L196" s="61">
        <v>0</v>
      </c>
      <c r="M196" s="62">
        <v>0</v>
      </c>
      <c r="N196" s="62">
        <v>0</v>
      </c>
      <c r="O196" s="61">
        <v>0</v>
      </c>
      <c r="P196" s="61">
        <v>0</v>
      </c>
      <c r="Q196" s="62">
        <v>0</v>
      </c>
      <c r="R196" s="63" t="str">
        <f t="shared" si="4"/>
        <v/>
      </c>
    </row>
    <row r="197" spans="1:18" ht="33.75" x14ac:dyDescent="0.25">
      <c r="A197" s="3">
        <v>929</v>
      </c>
      <c r="B197" s="3">
        <v>10807</v>
      </c>
      <c r="C197" s="3" t="s">
        <v>2</v>
      </c>
      <c r="D197" s="59" t="s">
        <v>147</v>
      </c>
      <c r="E197" s="60" t="str">
        <f t="shared" si="5"/>
        <v>1</v>
      </c>
      <c r="F197" s="61">
        <v>2620470</v>
      </c>
      <c r="G197" s="61">
        <v>2420470</v>
      </c>
      <c r="H197" s="61">
        <v>1970624.22</v>
      </c>
      <c r="I197" s="61">
        <v>291540</v>
      </c>
      <c r="J197" s="62">
        <v>291540</v>
      </c>
      <c r="K197" s="62">
        <f>H197+O197</f>
        <v>1970624.22</v>
      </c>
      <c r="L197" s="61">
        <v>158305.78</v>
      </c>
      <c r="M197" s="62">
        <v>76.900000000000006</v>
      </c>
      <c r="N197" s="62">
        <v>158228.88</v>
      </c>
      <c r="O197" s="61">
        <v>0</v>
      </c>
      <c r="P197" s="61">
        <v>0</v>
      </c>
      <c r="Q197" s="62">
        <v>0</v>
      </c>
      <c r="R197" s="63">
        <f t="shared" si="4"/>
        <v>0.12044768164860543</v>
      </c>
    </row>
    <row r="198" spans="1:18" ht="33.75" x14ac:dyDescent="0.25">
      <c r="A198" s="3">
        <v>929</v>
      </c>
      <c r="B198" s="3">
        <v>10808</v>
      </c>
      <c r="C198" s="3" t="s">
        <v>2</v>
      </c>
      <c r="D198" s="59" t="s">
        <v>147</v>
      </c>
      <c r="E198" s="60" t="str">
        <f t="shared" si="5"/>
        <v>1</v>
      </c>
      <c r="F198" s="61">
        <v>0</v>
      </c>
      <c r="G198" s="61">
        <v>209320</v>
      </c>
      <c r="H198" s="61">
        <v>126830</v>
      </c>
      <c r="I198" s="61">
        <v>82490</v>
      </c>
      <c r="J198" s="62">
        <v>82490</v>
      </c>
      <c r="K198" s="62">
        <f>H198+O198</f>
        <v>126830</v>
      </c>
      <c r="L198" s="61">
        <v>0</v>
      </c>
      <c r="M198" s="62">
        <v>0</v>
      </c>
      <c r="N198" s="62">
        <v>0</v>
      </c>
      <c r="O198" s="61">
        <v>0</v>
      </c>
      <c r="P198" s="61">
        <v>0</v>
      </c>
      <c r="Q198" s="62">
        <v>0</v>
      </c>
      <c r="R198" s="63">
        <f t="shared" si="4"/>
        <v>0.3940856105484426</v>
      </c>
    </row>
    <row r="199" spans="1:18" ht="33.75" x14ac:dyDescent="0.25">
      <c r="A199" s="3">
        <v>929</v>
      </c>
      <c r="B199" s="3">
        <v>10899</v>
      </c>
      <c r="C199" s="3" t="s">
        <v>2</v>
      </c>
      <c r="D199" s="59" t="s">
        <v>147</v>
      </c>
      <c r="E199" s="60" t="str">
        <f t="shared" si="5"/>
        <v>1</v>
      </c>
      <c r="F199" s="61">
        <v>40000</v>
      </c>
      <c r="G199" s="61">
        <v>100000</v>
      </c>
      <c r="H199" s="61">
        <v>0</v>
      </c>
      <c r="I199" s="61">
        <v>0</v>
      </c>
      <c r="J199" s="62">
        <v>0</v>
      </c>
      <c r="K199" s="62">
        <f>H199+O199</f>
        <v>0</v>
      </c>
      <c r="L199" s="61">
        <v>100000</v>
      </c>
      <c r="M199" s="62">
        <v>31000.01</v>
      </c>
      <c r="N199" s="62">
        <v>68999.990000000005</v>
      </c>
      <c r="O199" s="61">
        <v>0</v>
      </c>
      <c r="P199" s="61">
        <v>0</v>
      </c>
      <c r="Q199" s="62">
        <v>0</v>
      </c>
      <c r="R199" s="63">
        <f t="shared" ref="R199:R262" si="6">IFERROR(I199/G199,"")</f>
        <v>0</v>
      </c>
    </row>
    <row r="200" spans="1:18" ht="33.75" x14ac:dyDescent="0.25">
      <c r="A200" s="3">
        <v>929</v>
      </c>
      <c r="B200" s="3">
        <v>20101</v>
      </c>
      <c r="C200" s="3" t="s">
        <v>2</v>
      </c>
      <c r="D200" s="59" t="s">
        <v>147</v>
      </c>
      <c r="E200" s="60" t="str">
        <f t="shared" si="5"/>
        <v>2</v>
      </c>
      <c r="F200" s="61">
        <v>1281896</v>
      </c>
      <c r="G200" s="61">
        <v>90446</v>
      </c>
      <c r="H200" s="61">
        <v>65446</v>
      </c>
      <c r="I200" s="61">
        <v>25000</v>
      </c>
      <c r="J200" s="62">
        <v>0</v>
      </c>
      <c r="K200" s="62">
        <f>H200+O200</f>
        <v>65446</v>
      </c>
      <c r="L200" s="61">
        <v>0</v>
      </c>
      <c r="M200" s="62">
        <v>0</v>
      </c>
      <c r="N200" s="62">
        <v>0</v>
      </c>
      <c r="O200" s="61">
        <v>0</v>
      </c>
      <c r="P200" s="61">
        <v>0</v>
      </c>
      <c r="Q200" s="62">
        <v>0</v>
      </c>
      <c r="R200" s="63">
        <f t="shared" si="6"/>
        <v>0.27640802246644408</v>
      </c>
    </row>
    <row r="201" spans="1:18" ht="33.75" x14ac:dyDescent="0.25">
      <c r="A201" s="3">
        <v>929</v>
      </c>
      <c r="B201" s="3">
        <v>20102</v>
      </c>
      <c r="C201" s="3" t="s">
        <v>2</v>
      </c>
      <c r="D201" s="59" t="s">
        <v>147</v>
      </c>
      <c r="E201" s="60" t="str">
        <f t="shared" si="5"/>
        <v>2</v>
      </c>
      <c r="F201" s="61">
        <v>10200</v>
      </c>
      <c r="G201" s="61">
        <v>0</v>
      </c>
      <c r="H201" s="61">
        <v>0</v>
      </c>
      <c r="I201" s="61">
        <v>0</v>
      </c>
      <c r="J201" s="62">
        <v>0</v>
      </c>
      <c r="K201" s="62">
        <f>H201+O201</f>
        <v>0</v>
      </c>
      <c r="L201" s="61">
        <v>0</v>
      </c>
      <c r="M201" s="62">
        <v>0</v>
      </c>
      <c r="N201" s="62">
        <v>0</v>
      </c>
      <c r="O201" s="61">
        <v>0</v>
      </c>
      <c r="P201" s="61">
        <v>0</v>
      </c>
      <c r="Q201" s="62">
        <v>0</v>
      </c>
      <c r="R201" s="63" t="str">
        <f t="shared" si="6"/>
        <v/>
      </c>
    </row>
    <row r="202" spans="1:18" ht="33.75" x14ac:dyDescent="0.25">
      <c r="A202" s="3">
        <v>929</v>
      </c>
      <c r="B202" s="3">
        <v>20104</v>
      </c>
      <c r="C202" s="3" t="s">
        <v>2</v>
      </c>
      <c r="D202" s="59" t="s">
        <v>147</v>
      </c>
      <c r="E202" s="60" t="str">
        <f t="shared" si="5"/>
        <v>2</v>
      </c>
      <c r="F202" s="61">
        <v>379909</v>
      </c>
      <c r="G202" s="61">
        <v>379909</v>
      </c>
      <c r="H202" s="61">
        <v>0</v>
      </c>
      <c r="I202" s="61">
        <v>0</v>
      </c>
      <c r="J202" s="62">
        <v>0</v>
      </c>
      <c r="K202" s="62">
        <f>H202+O202</f>
        <v>0</v>
      </c>
      <c r="L202" s="61">
        <v>379909</v>
      </c>
      <c r="M202" s="62">
        <v>379909</v>
      </c>
      <c r="N202" s="62">
        <v>0</v>
      </c>
      <c r="O202" s="61">
        <v>0</v>
      </c>
      <c r="P202" s="61">
        <v>0</v>
      </c>
      <c r="Q202" s="62">
        <v>0</v>
      </c>
      <c r="R202" s="63">
        <f t="shared" si="6"/>
        <v>0</v>
      </c>
    </row>
    <row r="203" spans="1:18" ht="33.75" x14ac:dyDescent="0.25">
      <c r="A203" s="3">
        <v>929</v>
      </c>
      <c r="B203" s="3">
        <v>20203</v>
      </c>
      <c r="C203" s="3" t="s">
        <v>2</v>
      </c>
      <c r="D203" s="59" t="s">
        <v>147</v>
      </c>
      <c r="E203" s="60" t="str">
        <f t="shared" si="5"/>
        <v>2</v>
      </c>
      <c r="F203" s="61">
        <v>158599</v>
      </c>
      <c r="G203" s="61">
        <v>0</v>
      </c>
      <c r="H203" s="61">
        <v>0</v>
      </c>
      <c r="I203" s="61">
        <v>0</v>
      </c>
      <c r="J203" s="62">
        <v>0</v>
      </c>
      <c r="K203" s="62">
        <f>H203+O203</f>
        <v>0</v>
      </c>
      <c r="L203" s="61">
        <v>0</v>
      </c>
      <c r="M203" s="62">
        <v>0</v>
      </c>
      <c r="N203" s="62">
        <v>0</v>
      </c>
      <c r="O203" s="61">
        <v>0</v>
      </c>
      <c r="P203" s="61">
        <v>0</v>
      </c>
      <c r="Q203" s="62">
        <v>0</v>
      </c>
      <c r="R203" s="63" t="str">
        <f t="shared" si="6"/>
        <v/>
      </c>
    </row>
    <row r="204" spans="1:18" ht="33.75" x14ac:dyDescent="0.25">
      <c r="A204" s="3">
        <v>929</v>
      </c>
      <c r="B204" s="3">
        <v>20301</v>
      </c>
      <c r="C204" s="3" t="s">
        <v>2</v>
      </c>
      <c r="D204" s="59" t="s">
        <v>147</v>
      </c>
      <c r="E204" s="60" t="str">
        <f t="shared" si="5"/>
        <v>2</v>
      </c>
      <c r="F204" s="61">
        <v>26046</v>
      </c>
      <c r="G204" s="61">
        <v>26046</v>
      </c>
      <c r="H204" s="61">
        <v>12716</v>
      </c>
      <c r="I204" s="61">
        <v>13330</v>
      </c>
      <c r="J204" s="62">
        <v>13330</v>
      </c>
      <c r="K204" s="62">
        <f>H204+O204</f>
        <v>12716</v>
      </c>
      <c r="L204" s="61">
        <v>0</v>
      </c>
      <c r="M204" s="62">
        <v>0</v>
      </c>
      <c r="N204" s="62">
        <v>0</v>
      </c>
      <c r="O204" s="61">
        <v>0</v>
      </c>
      <c r="P204" s="61">
        <v>0</v>
      </c>
      <c r="Q204" s="62">
        <v>0</v>
      </c>
      <c r="R204" s="63">
        <f t="shared" si="6"/>
        <v>0.51178683867004526</v>
      </c>
    </row>
    <row r="205" spans="1:18" ht="33.75" x14ac:dyDescent="0.25">
      <c r="A205" s="3">
        <v>929</v>
      </c>
      <c r="B205" s="3">
        <v>20304</v>
      </c>
      <c r="C205" s="3" t="s">
        <v>2</v>
      </c>
      <c r="D205" s="59" t="s">
        <v>147</v>
      </c>
      <c r="E205" s="60" t="str">
        <f t="shared" si="5"/>
        <v>2</v>
      </c>
      <c r="F205" s="61">
        <v>61020</v>
      </c>
      <c r="G205" s="61">
        <v>61020</v>
      </c>
      <c r="H205" s="61">
        <v>43245.1</v>
      </c>
      <c r="I205" s="61">
        <v>17774.900000000001</v>
      </c>
      <c r="J205" s="62">
        <v>17774.900000000001</v>
      </c>
      <c r="K205" s="62">
        <f>H205+O205</f>
        <v>43245.1</v>
      </c>
      <c r="L205" s="61">
        <v>0</v>
      </c>
      <c r="M205" s="62">
        <v>0</v>
      </c>
      <c r="N205" s="62">
        <v>0</v>
      </c>
      <c r="O205" s="61">
        <v>0</v>
      </c>
      <c r="P205" s="61">
        <v>0</v>
      </c>
      <c r="Q205" s="62">
        <v>0</v>
      </c>
      <c r="R205" s="63">
        <f t="shared" si="6"/>
        <v>0.29129629629629633</v>
      </c>
    </row>
    <row r="206" spans="1:18" ht="33.75" x14ac:dyDescent="0.25">
      <c r="A206" s="3">
        <v>929</v>
      </c>
      <c r="B206" s="3">
        <v>20306</v>
      </c>
      <c r="C206" s="3" t="s">
        <v>2</v>
      </c>
      <c r="D206" s="59" t="s">
        <v>147</v>
      </c>
      <c r="E206" s="60" t="str">
        <f t="shared" si="5"/>
        <v>2</v>
      </c>
      <c r="F206" s="61">
        <v>345780</v>
      </c>
      <c r="G206" s="61">
        <v>155780</v>
      </c>
      <c r="H206" s="61">
        <v>120979.99</v>
      </c>
      <c r="I206" s="61">
        <v>34800.01</v>
      </c>
      <c r="J206" s="62">
        <v>34800.01</v>
      </c>
      <c r="K206" s="62">
        <f>H206+O206</f>
        <v>120979.99</v>
      </c>
      <c r="L206" s="61">
        <v>0</v>
      </c>
      <c r="M206" s="62">
        <v>0</v>
      </c>
      <c r="N206" s="62">
        <v>0</v>
      </c>
      <c r="O206" s="61">
        <v>0</v>
      </c>
      <c r="P206" s="61">
        <v>0</v>
      </c>
      <c r="Q206" s="62">
        <v>0</v>
      </c>
      <c r="R206" s="63">
        <f t="shared" si="6"/>
        <v>0.22339202721787138</v>
      </c>
    </row>
    <row r="207" spans="1:18" ht="33.75" x14ac:dyDescent="0.25">
      <c r="A207" s="3">
        <v>929</v>
      </c>
      <c r="B207" s="3">
        <v>20399</v>
      </c>
      <c r="C207" s="3" t="s">
        <v>2</v>
      </c>
      <c r="D207" s="59" t="s">
        <v>147</v>
      </c>
      <c r="E207" s="60" t="str">
        <f t="shared" si="5"/>
        <v>2</v>
      </c>
      <c r="F207" s="61">
        <v>21696</v>
      </c>
      <c r="G207" s="61">
        <v>21696</v>
      </c>
      <c r="H207" s="61">
        <v>21696</v>
      </c>
      <c r="I207" s="61">
        <v>0</v>
      </c>
      <c r="J207" s="62">
        <v>0</v>
      </c>
      <c r="K207" s="62">
        <f>H207+O207</f>
        <v>21696</v>
      </c>
      <c r="L207" s="61">
        <v>0</v>
      </c>
      <c r="M207" s="62">
        <v>0</v>
      </c>
      <c r="N207" s="62">
        <v>0</v>
      </c>
      <c r="O207" s="61">
        <v>0</v>
      </c>
      <c r="P207" s="61">
        <v>0</v>
      </c>
      <c r="Q207" s="62">
        <v>0</v>
      </c>
      <c r="R207" s="63">
        <f t="shared" si="6"/>
        <v>0</v>
      </c>
    </row>
    <row r="208" spans="1:18" ht="33.75" x14ac:dyDescent="0.25">
      <c r="A208" s="3">
        <v>929</v>
      </c>
      <c r="B208" s="3">
        <v>20402</v>
      </c>
      <c r="C208" s="3" t="s">
        <v>2</v>
      </c>
      <c r="D208" s="59" t="s">
        <v>147</v>
      </c>
      <c r="E208" s="60" t="str">
        <f t="shared" si="5"/>
        <v>2</v>
      </c>
      <c r="F208" s="61">
        <v>940407</v>
      </c>
      <c r="G208" s="61">
        <v>940407</v>
      </c>
      <c r="H208" s="61">
        <v>178054.81</v>
      </c>
      <c r="I208" s="61">
        <v>391945.19</v>
      </c>
      <c r="J208" s="62">
        <v>391945.19</v>
      </c>
      <c r="K208" s="62">
        <f>H208+O208</f>
        <v>178054.81</v>
      </c>
      <c r="L208" s="61">
        <v>370407</v>
      </c>
      <c r="M208" s="62">
        <v>370407</v>
      </c>
      <c r="N208" s="62">
        <v>0</v>
      </c>
      <c r="O208" s="61">
        <v>0</v>
      </c>
      <c r="P208" s="61">
        <v>0</v>
      </c>
      <c r="Q208" s="62">
        <v>0</v>
      </c>
      <c r="R208" s="63">
        <f t="shared" si="6"/>
        <v>0.41678251012593481</v>
      </c>
    </row>
    <row r="209" spans="1:18" ht="33.75" x14ac:dyDescent="0.25">
      <c r="A209" s="3">
        <v>929</v>
      </c>
      <c r="B209" s="3">
        <v>29901</v>
      </c>
      <c r="C209" s="3" t="s">
        <v>2</v>
      </c>
      <c r="D209" s="59" t="s">
        <v>147</v>
      </c>
      <c r="E209" s="60" t="str">
        <f t="shared" si="5"/>
        <v>2</v>
      </c>
      <c r="F209" s="61">
        <v>541484</v>
      </c>
      <c r="G209" s="61">
        <v>541484</v>
      </c>
      <c r="H209" s="61">
        <v>440843.94</v>
      </c>
      <c r="I209" s="61">
        <v>100640.06</v>
      </c>
      <c r="J209" s="62">
        <v>100640.06</v>
      </c>
      <c r="K209" s="62">
        <f>H209+O209</f>
        <v>440843.94</v>
      </c>
      <c r="L209" s="61">
        <v>0</v>
      </c>
      <c r="M209" s="62">
        <v>0</v>
      </c>
      <c r="N209" s="62">
        <v>0</v>
      </c>
      <c r="O209" s="61">
        <v>0</v>
      </c>
      <c r="P209" s="61">
        <v>0</v>
      </c>
      <c r="Q209" s="62">
        <v>0</v>
      </c>
      <c r="R209" s="63">
        <f t="shared" si="6"/>
        <v>0.18585971145961838</v>
      </c>
    </row>
    <row r="210" spans="1:18" ht="33.75" x14ac:dyDescent="0.25">
      <c r="A210" s="3">
        <v>929</v>
      </c>
      <c r="B210" s="3">
        <v>29902</v>
      </c>
      <c r="C210" s="3" t="s">
        <v>2</v>
      </c>
      <c r="D210" s="59" t="s">
        <v>147</v>
      </c>
      <c r="E210" s="60" t="str">
        <f t="shared" si="5"/>
        <v>2</v>
      </c>
      <c r="F210" s="61">
        <v>65406</v>
      </c>
      <c r="G210" s="61">
        <v>14051</v>
      </c>
      <c r="H210" s="61">
        <v>0</v>
      </c>
      <c r="I210" s="61">
        <v>0</v>
      </c>
      <c r="J210" s="62">
        <v>0</v>
      </c>
      <c r="K210" s="62">
        <f>H210+O210</f>
        <v>0</v>
      </c>
      <c r="L210" s="61">
        <v>14051</v>
      </c>
      <c r="M210" s="62">
        <v>14051</v>
      </c>
      <c r="N210" s="62">
        <v>0</v>
      </c>
      <c r="O210" s="61">
        <v>0</v>
      </c>
      <c r="P210" s="61">
        <v>0</v>
      </c>
      <c r="Q210" s="62">
        <v>0</v>
      </c>
      <c r="R210" s="63">
        <f t="shared" si="6"/>
        <v>0</v>
      </c>
    </row>
    <row r="211" spans="1:18" ht="33.75" x14ac:dyDescent="0.25">
      <c r="A211" s="3">
        <v>929</v>
      </c>
      <c r="B211" s="3">
        <v>29903</v>
      </c>
      <c r="C211" s="3" t="s">
        <v>2</v>
      </c>
      <c r="D211" s="59" t="s">
        <v>147</v>
      </c>
      <c r="E211" s="60" t="str">
        <f t="shared" si="5"/>
        <v>2</v>
      </c>
      <c r="F211" s="61">
        <v>2417</v>
      </c>
      <c r="G211" s="61">
        <v>2417</v>
      </c>
      <c r="H211" s="61">
        <v>2417</v>
      </c>
      <c r="I211" s="61">
        <v>0</v>
      </c>
      <c r="J211" s="62">
        <v>0</v>
      </c>
      <c r="K211" s="62">
        <f>H211+O211</f>
        <v>2417</v>
      </c>
      <c r="L211" s="61">
        <v>0</v>
      </c>
      <c r="M211" s="62">
        <v>0</v>
      </c>
      <c r="N211" s="62">
        <v>0</v>
      </c>
      <c r="O211" s="61">
        <v>0</v>
      </c>
      <c r="P211" s="61">
        <v>0</v>
      </c>
      <c r="Q211" s="62">
        <v>0</v>
      </c>
      <c r="R211" s="63">
        <f t="shared" si="6"/>
        <v>0</v>
      </c>
    </row>
    <row r="212" spans="1:18" ht="33.75" x14ac:dyDescent="0.25">
      <c r="A212" s="3">
        <v>929</v>
      </c>
      <c r="B212" s="3">
        <v>29904</v>
      </c>
      <c r="C212" s="3" t="s">
        <v>2</v>
      </c>
      <c r="D212" s="59" t="s">
        <v>147</v>
      </c>
      <c r="E212" s="60" t="str">
        <f t="shared" si="5"/>
        <v>2</v>
      </c>
      <c r="F212" s="61">
        <v>444078</v>
      </c>
      <c r="G212" s="61">
        <v>634918</v>
      </c>
      <c r="H212" s="61">
        <v>0</v>
      </c>
      <c r="I212" s="61">
        <v>0</v>
      </c>
      <c r="J212" s="62">
        <v>0</v>
      </c>
      <c r="K212" s="62">
        <f>H212+O212</f>
        <v>0</v>
      </c>
      <c r="L212" s="61">
        <v>634918</v>
      </c>
      <c r="M212" s="62">
        <v>0</v>
      </c>
      <c r="N212" s="62">
        <v>634918</v>
      </c>
      <c r="O212" s="61">
        <v>0</v>
      </c>
      <c r="P212" s="61">
        <v>0</v>
      </c>
      <c r="Q212" s="62">
        <v>0</v>
      </c>
      <c r="R212" s="63">
        <f t="shared" si="6"/>
        <v>0</v>
      </c>
    </row>
    <row r="213" spans="1:18" ht="33.75" x14ac:dyDescent="0.25">
      <c r="A213" s="3">
        <v>929</v>
      </c>
      <c r="B213" s="3">
        <v>29905</v>
      </c>
      <c r="C213" s="3" t="s">
        <v>2</v>
      </c>
      <c r="D213" s="59" t="s">
        <v>147</v>
      </c>
      <c r="E213" s="60" t="str">
        <f t="shared" si="5"/>
        <v>2</v>
      </c>
      <c r="F213" s="61">
        <v>41555</v>
      </c>
      <c r="G213" s="61">
        <v>62872.02</v>
      </c>
      <c r="H213" s="61">
        <v>62872.02</v>
      </c>
      <c r="I213" s="61">
        <v>0</v>
      </c>
      <c r="J213" s="62">
        <v>0</v>
      </c>
      <c r="K213" s="62">
        <f>H213+O213</f>
        <v>62872.02</v>
      </c>
      <c r="L213" s="61">
        <v>0</v>
      </c>
      <c r="M213" s="62">
        <v>0</v>
      </c>
      <c r="N213" s="62">
        <v>0</v>
      </c>
      <c r="O213" s="61">
        <v>0</v>
      </c>
      <c r="P213" s="61">
        <v>0</v>
      </c>
      <c r="Q213" s="62">
        <v>0</v>
      </c>
      <c r="R213" s="63">
        <f t="shared" si="6"/>
        <v>0</v>
      </c>
    </row>
    <row r="214" spans="1:18" ht="33.75" x14ac:dyDescent="0.25">
      <c r="A214" s="3">
        <v>929</v>
      </c>
      <c r="B214" s="3">
        <v>29907</v>
      </c>
      <c r="C214" s="3" t="s">
        <v>2</v>
      </c>
      <c r="D214" s="59" t="s">
        <v>147</v>
      </c>
      <c r="E214" s="60" t="str">
        <f t="shared" ref="E214:E277" si="7">MID(B214,1,1)</f>
        <v>2</v>
      </c>
      <c r="F214" s="61">
        <v>34119</v>
      </c>
      <c r="G214" s="61">
        <v>34119</v>
      </c>
      <c r="H214" s="61">
        <v>34119</v>
      </c>
      <c r="I214" s="61">
        <v>0</v>
      </c>
      <c r="J214" s="62">
        <v>0</v>
      </c>
      <c r="K214" s="62">
        <f>H214+O214</f>
        <v>34119</v>
      </c>
      <c r="L214" s="61">
        <v>0</v>
      </c>
      <c r="M214" s="62">
        <v>0</v>
      </c>
      <c r="N214" s="62">
        <v>0</v>
      </c>
      <c r="O214" s="61">
        <v>0</v>
      </c>
      <c r="P214" s="61">
        <v>0</v>
      </c>
      <c r="Q214" s="62">
        <v>0</v>
      </c>
      <c r="R214" s="63">
        <f t="shared" si="6"/>
        <v>0</v>
      </c>
    </row>
    <row r="215" spans="1:18" ht="33.75" x14ac:dyDescent="0.25">
      <c r="A215" s="3">
        <v>929</v>
      </c>
      <c r="B215" s="3">
        <v>50101</v>
      </c>
      <c r="C215" s="3" t="s">
        <v>67</v>
      </c>
      <c r="D215" s="59" t="s">
        <v>147</v>
      </c>
      <c r="E215" s="60" t="str">
        <f t="shared" si="7"/>
        <v>5</v>
      </c>
      <c r="F215" s="61">
        <v>0</v>
      </c>
      <c r="G215" s="61">
        <v>1500000</v>
      </c>
      <c r="H215" s="61">
        <v>0</v>
      </c>
      <c r="I215" s="61">
        <v>0</v>
      </c>
      <c r="J215" s="62">
        <v>0</v>
      </c>
      <c r="K215" s="62">
        <f>H215+O215</f>
        <v>0</v>
      </c>
      <c r="L215" s="61">
        <v>1500000</v>
      </c>
      <c r="M215" s="62">
        <v>0</v>
      </c>
      <c r="N215" s="62">
        <v>1500000</v>
      </c>
      <c r="O215" s="61">
        <v>0</v>
      </c>
      <c r="P215" s="61">
        <v>0</v>
      </c>
      <c r="Q215" s="62">
        <v>0</v>
      </c>
      <c r="R215" s="63">
        <f t="shared" si="6"/>
        <v>0</v>
      </c>
    </row>
    <row r="216" spans="1:18" ht="33.75" x14ac:dyDescent="0.25">
      <c r="A216" s="3">
        <v>929</v>
      </c>
      <c r="B216" s="3">
        <v>50104</v>
      </c>
      <c r="C216" s="3" t="s">
        <v>67</v>
      </c>
      <c r="D216" s="59" t="s">
        <v>147</v>
      </c>
      <c r="E216" s="60" t="str">
        <f t="shared" si="7"/>
        <v>5</v>
      </c>
      <c r="F216" s="61">
        <v>3367400</v>
      </c>
      <c r="G216" s="61">
        <v>1867400</v>
      </c>
      <c r="H216" s="61">
        <v>0</v>
      </c>
      <c r="I216" s="61">
        <v>0</v>
      </c>
      <c r="J216" s="62">
        <v>0</v>
      </c>
      <c r="K216" s="62">
        <f>H216+O216</f>
        <v>0</v>
      </c>
      <c r="L216" s="61">
        <v>1867400</v>
      </c>
      <c r="M216" s="62">
        <v>1867400</v>
      </c>
      <c r="N216" s="62">
        <v>0</v>
      </c>
      <c r="O216" s="61">
        <v>0</v>
      </c>
      <c r="P216" s="61">
        <v>0</v>
      </c>
      <c r="Q216" s="62">
        <v>0</v>
      </c>
      <c r="R216" s="63">
        <f t="shared" si="6"/>
        <v>0</v>
      </c>
    </row>
    <row r="217" spans="1:18" ht="45" x14ac:dyDescent="0.25">
      <c r="A217" s="3">
        <v>929</v>
      </c>
      <c r="B217" s="3">
        <v>10303</v>
      </c>
      <c r="C217" s="3" t="s">
        <v>2</v>
      </c>
      <c r="D217" s="59" t="s">
        <v>148</v>
      </c>
      <c r="E217" s="60" t="str">
        <f t="shared" si="7"/>
        <v>1</v>
      </c>
      <c r="F217" s="61">
        <v>0</v>
      </c>
      <c r="G217" s="61">
        <v>823045.69</v>
      </c>
      <c r="H217" s="61">
        <v>373573.78</v>
      </c>
      <c r="I217" s="61">
        <v>60346.22</v>
      </c>
      <c r="J217" s="62">
        <v>60346.22</v>
      </c>
      <c r="K217" s="62">
        <f>H217+O217</f>
        <v>373573.78</v>
      </c>
      <c r="L217" s="61">
        <v>389125.69</v>
      </c>
      <c r="M217" s="62">
        <v>0</v>
      </c>
      <c r="N217" s="62">
        <v>389125.69</v>
      </c>
      <c r="O217" s="61">
        <v>0</v>
      </c>
      <c r="P217" s="61">
        <v>0</v>
      </c>
      <c r="Q217" s="62">
        <v>0</v>
      </c>
      <c r="R217" s="63">
        <f t="shared" si="6"/>
        <v>7.3320619660859898E-2</v>
      </c>
    </row>
    <row r="218" spans="1:18" ht="45" x14ac:dyDescent="0.25">
      <c r="A218" s="3">
        <v>929</v>
      </c>
      <c r="B218" s="3">
        <v>10307</v>
      </c>
      <c r="C218" s="3" t="s">
        <v>2</v>
      </c>
      <c r="D218" s="59" t="s">
        <v>148</v>
      </c>
      <c r="E218" s="60" t="str">
        <f t="shared" si="7"/>
        <v>1</v>
      </c>
      <c r="F218" s="61">
        <v>48000</v>
      </c>
      <c r="G218" s="61">
        <v>58166.1</v>
      </c>
      <c r="H218" s="61">
        <v>29337.54</v>
      </c>
      <c r="I218" s="61">
        <v>28828.560000000001</v>
      </c>
      <c r="J218" s="62">
        <v>28828.560000000001</v>
      </c>
      <c r="K218" s="62">
        <f>H218+O218</f>
        <v>29337.54</v>
      </c>
      <c r="L218" s="61">
        <v>0</v>
      </c>
      <c r="M218" s="62">
        <v>0</v>
      </c>
      <c r="N218" s="62">
        <v>0</v>
      </c>
      <c r="O218" s="61">
        <v>0</v>
      </c>
      <c r="P218" s="61">
        <v>0</v>
      </c>
      <c r="Q218" s="62">
        <v>0</v>
      </c>
      <c r="R218" s="63">
        <f t="shared" si="6"/>
        <v>0.49562477112957554</v>
      </c>
    </row>
    <row r="219" spans="1:18" ht="45" x14ac:dyDescent="0.25">
      <c r="A219" s="3">
        <v>929</v>
      </c>
      <c r="B219" s="3">
        <v>10406</v>
      </c>
      <c r="C219" s="3" t="s">
        <v>2</v>
      </c>
      <c r="D219" s="59" t="s">
        <v>148</v>
      </c>
      <c r="E219" s="60" t="str">
        <f t="shared" si="7"/>
        <v>1</v>
      </c>
      <c r="F219" s="61">
        <v>286160</v>
      </c>
      <c r="G219" s="61">
        <v>0</v>
      </c>
      <c r="H219" s="61">
        <v>0</v>
      </c>
      <c r="I219" s="61">
        <v>0</v>
      </c>
      <c r="J219" s="62">
        <v>0</v>
      </c>
      <c r="K219" s="62">
        <f>H219+O219</f>
        <v>0</v>
      </c>
      <c r="L219" s="61">
        <v>0</v>
      </c>
      <c r="M219" s="62">
        <v>0</v>
      </c>
      <c r="N219" s="62">
        <v>0</v>
      </c>
      <c r="O219" s="61">
        <v>0</v>
      </c>
      <c r="P219" s="61">
        <v>0</v>
      </c>
      <c r="Q219" s="62">
        <v>0</v>
      </c>
      <c r="R219" s="63" t="str">
        <f t="shared" si="6"/>
        <v/>
      </c>
    </row>
    <row r="220" spans="1:18" ht="45" x14ac:dyDescent="0.25">
      <c r="A220" s="3">
        <v>929</v>
      </c>
      <c r="B220" s="3">
        <v>10499</v>
      </c>
      <c r="C220" s="3" t="s">
        <v>2</v>
      </c>
      <c r="D220" s="59" t="s">
        <v>148</v>
      </c>
      <c r="E220" s="60" t="str">
        <f t="shared" si="7"/>
        <v>1</v>
      </c>
      <c r="F220" s="61">
        <v>1222703</v>
      </c>
      <c r="G220" s="61">
        <v>1222703</v>
      </c>
      <c r="H220" s="61">
        <v>379368.05</v>
      </c>
      <c r="I220" s="61">
        <v>231982.95</v>
      </c>
      <c r="J220" s="62">
        <v>231982.95</v>
      </c>
      <c r="K220" s="62">
        <f>H220+O220</f>
        <v>379368.05</v>
      </c>
      <c r="L220" s="61">
        <v>611352</v>
      </c>
      <c r="M220" s="62">
        <v>611352</v>
      </c>
      <c r="N220" s="62">
        <v>0</v>
      </c>
      <c r="O220" s="61">
        <v>0</v>
      </c>
      <c r="P220" s="61">
        <v>0</v>
      </c>
      <c r="Q220" s="62">
        <v>0</v>
      </c>
      <c r="R220" s="63">
        <f t="shared" si="6"/>
        <v>0.18972959909315673</v>
      </c>
    </row>
    <row r="221" spans="1:18" ht="45" x14ac:dyDescent="0.25">
      <c r="A221" s="3">
        <v>929</v>
      </c>
      <c r="B221" s="3">
        <v>10501</v>
      </c>
      <c r="C221" s="3" t="s">
        <v>2</v>
      </c>
      <c r="D221" s="59" t="s">
        <v>148</v>
      </c>
      <c r="E221" s="60" t="str">
        <f t="shared" si="7"/>
        <v>1</v>
      </c>
      <c r="F221" s="61">
        <v>33757</v>
      </c>
      <c r="G221" s="61">
        <v>33757</v>
      </c>
      <c r="H221" s="61">
        <v>10525</v>
      </c>
      <c r="I221" s="61">
        <v>6355</v>
      </c>
      <c r="J221" s="62">
        <v>6355</v>
      </c>
      <c r="K221" s="62">
        <f>H221+O221</f>
        <v>10525</v>
      </c>
      <c r="L221" s="61">
        <v>16877</v>
      </c>
      <c r="M221" s="62">
        <v>16877</v>
      </c>
      <c r="N221" s="62">
        <v>0</v>
      </c>
      <c r="O221" s="61">
        <v>0</v>
      </c>
      <c r="P221" s="61">
        <v>0</v>
      </c>
      <c r="Q221" s="62">
        <v>0</v>
      </c>
      <c r="R221" s="63">
        <f t="shared" si="6"/>
        <v>0.18825725034807594</v>
      </c>
    </row>
    <row r="222" spans="1:18" ht="45" x14ac:dyDescent="0.25">
      <c r="A222" s="3">
        <v>929</v>
      </c>
      <c r="B222" s="3">
        <v>10502</v>
      </c>
      <c r="C222" s="3" t="s">
        <v>2</v>
      </c>
      <c r="D222" s="59" t="s">
        <v>148</v>
      </c>
      <c r="E222" s="60" t="str">
        <f t="shared" si="7"/>
        <v>1</v>
      </c>
      <c r="F222" s="61">
        <v>59443</v>
      </c>
      <c r="G222" s="61">
        <v>59443</v>
      </c>
      <c r="H222" s="61">
        <v>25420</v>
      </c>
      <c r="I222" s="61">
        <v>4300</v>
      </c>
      <c r="J222" s="62">
        <v>4300</v>
      </c>
      <c r="K222" s="62">
        <f>H222+O222</f>
        <v>25420</v>
      </c>
      <c r="L222" s="61">
        <v>29723</v>
      </c>
      <c r="M222" s="62">
        <v>29723</v>
      </c>
      <c r="N222" s="62">
        <v>0</v>
      </c>
      <c r="O222" s="61">
        <v>0</v>
      </c>
      <c r="P222" s="61">
        <v>0</v>
      </c>
      <c r="Q222" s="62">
        <v>0</v>
      </c>
      <c r="R222" s="63">
        <f t="shared" si="6"/>
        <v>7.2338206348939324E-2</v>
      </c>
    </row>
    <row r="223" spans="1:18" ht="45" x14ac:dyDescent="0.25">
      <c r="A223" s="3">
        <v>929</v>
      </c>
      <c r="B223" s="3">
        <v>10805</v>
      </c>
      <c r="C223" s="3" t="s">
        <v>2</v>
      </c>
      <c r="D223" s="59" t="s">
        <v>148</v>
      </c>
      <c r="E223" s="60" t="str">
        <f t="shared" si="7"/>
        <v>1</v>
      </c>
      <c r="F223" s="61">
        <v>98378</v>
      </c>
      <c r="G223" s="61">
        <v>66462</v>
      </c>
      <c r="H223" s="61">
        <v>24595</v>
      </c>
      <c r="I223" s="61">
        <v>0</v>
      </c>
      <c r="J223" s="62">
        <v>0</v>
      </c>
      <c r="K223" s="62">
        <f>H223+O223</f>
        <v>24595</v>
      </c>
      <c r="L223" s="61">
        <v>41867</v>
      </c>
      <c r="M223" s="62">
        <v>41867</v>
      </c>
      <c r="N223" s="62">
        <v>0</v>
      </c>
      <c r="O223" s="61">
        <v>0</v>
      </c>
      <c r="P223" s="61">
        <v>0</v>
      </c>
      <c r="Q223" s="62">
        <v>0</v>
      </c>
      <c r="R223" s="63">
        <f t="shared" si="6"/>
        <v>0</v>
      </c>
    </row>
    <row r="224" spans="1:18" ht="45" x14ac:dyDescent="0.25">
      <c r="A224" s="3">
        <v>929</v>
      </c>
      <c r="B224" s="3">
        <v>10806</v>
      </c>
      <c r="C224" s="3" t="s">
        <v>2</v>
      </c>
      <c r="D224" s="59" t="s">
        <v>148</v>
      </c>
      <c r="E224" s="60" t="str">
        <f t="shared" si="7"/>
        <v>1</v>
      </c>
      <c r="F224" s="61">
        <v>50000</v>
      </c>
      <c r="G224" s="61">
        <v>50000</v>
      </c>
      <c r="H224" s="61">
        <v>25000</v>
      </c>
      <c r="I224" s="61">
        <v>0</v>
      </c>
      <c r="J224" s="62">
        <v>0</v>
      </c>
      <c r="K224" s="62">
        <f>H224+O224</f>
        <v>25000</v>
      </c>
      <c r="L224" s="61">
        <v>25000</v>
      </c>
      <c r="M224" s="62">
        <v>25000</v>
      </c>
      <c r="N224" s="62">
        <v>0</v>
      </c>
      <c r="O224" s="61">
        <v>0</v>
      </c>
      <c r="P224" s="61">
        <v>0</v>
      </c>
      <c r="Q224" s="62">
        <v>0</v>
      </c>
      <c r="R224" s="63">
        <f t="shared" si="6"/>
        <v>0</v>
      </c>
    </row>
    <row r="225" spans="1:18" ht="45" x14ac:dyDescent="0.25">
      <c r="A225" s="3">
        <v>929</v>
      </c>
      <c r="B225" s="3">
        <v>10808</v>
      </c>
      <c r="C225" s="3" t="s">
        <v>2</v>
      </c>
      <c r="D225" s="59" t="s">
        <v>148</v>
      </c>
      <c r="E225" s="60" t="str">
        <f t="shared" si="7"/>
        <v>1</v>
      </c>
      <c r="F225" s="61">
        <v>50000</v>
      </c>
      <c r="G225" s="61">
        <v>50000</v>
      </c>
      <c r="H225" s="61">
        <v>25000</v>
      </c>
      <c r="I225" s="61">
        <v>0</v>
      </c>
      <c r="J225" s="62">
        <v>0</v>
      </c>
      <c r="K225" s="62">
        <f>H225+O225</f>
        <v>25000</v>
      </c>
      <c r="L225" s="61">
        <v>25000</v>
      </c>
      <c r="M225" s="62">
        <v>25000</v>
      </c>
      <c r="N225" s="62">
        <v>0</v>
      </c>
      <c r="O225" s="61">
        <v>0</v>
      </c>
      <c r="P225" s="61">
        <v>0</v>
      </c>
      <c r="Q225" s="62">
        <v>0</v>
      </c>
      <c r="R225" s="63">
        <f t="shared" si="6"/>
        <v>0</v>
      </c>
    </row>
    <row r="226" spans="1:18" ht="45" x14ac:dyDescent="0.25">
      <c r="A226" s="3">
        <v>929</v>
      </c>
      <c r="B226" s="3">
        <v>10899</v>
      </c>
      <c r="C226" s="3" t="s">
        <v>2</v>
      </c>
      <c r="D226" s="59" t="s">
        <v>148</v>
      </c>
      <c r="E226" s="60" t="str">
        <f t="shared" si="7"/>
        <v>1</v>
      </c>
      <c r="F226" s="61">
        <v>76840</v>
      </c>
      <c r="G226" s="61">
        <v>76840</v>
      </c>
      <c r="H226" s="61">
        <v>0</v>
      </c>
      <c r="I226" s="61">
        <v>0</v>
      </c>
      <c r="J226" s="62">
        <v>0</v>
      </c>
      <c r="K226" s="62">
        <f>H226+O226</f>
        <v>0</v>
      </c>
      <c r="L226" s="61">
        <v>76840</v>
      </c>
      <c r="M226" s="62">
        <v>76840</v>
      </c>
      <c r="N226" s="62">
        <v>0</v>
      </c>
      <c r="O226" s="61">
        <v>0</v>
      </c>
      <c r="P226" s="61">
        <v>0</v>
      </c>
      <c r="Q226" s="62">
        <v>0</v>
      </c>
      <c r="R226" s="63">
        <f t="shared" si="6"/>
        <v>0</v>
      </c>
    </row>
    <row r="227" spans="1:18" ht="45" x14ac:dyDescent="0.25">
      <c r="A227" s="3">
        <v>929</v>
      </c>
      <c r="B227" s="3">
        <v>20101</v>
      </c>
      <c r="C227" s="3" t="s">
        <v>2</v>
      </c>
      <c r="D227" s="59" t="s">
        <v>148</v>
      </c>
      <c r="E227" s="60" t="str">
        <f t="shared" si="7"/>
        <v>2</v>
      </c>
      <c r="F227" s="61">
        <v>313560</v>
      </c>
      <c r="G227" s="61">
        <v>0</v>
      </c>
      <c r="H227" s="61">
        <v>0</v>
      </c>
      <c r="I227" s="61">
        <v>0</v>
      </c>
      <c r="J227" s="62">
        <v>0</v>
      </c>
      <c r="K227" s="62">
        <f>H227+O227</f>
        <v>0</v>
      </c>
      <c r="L227" s="61">
        <v>0</v>
      </c>
      <c r="M227" s="62">
        <v>0</v>
      </c>
      <c r="N227" s="62">
        <v>0</v>
      </c>
      <c r="O227" s="61">
        <v>0</v>
      </c>
      <c r="P227" s="61">
        <v>0</v>
      </c>
      <c r="Q227" s="62">
        <v>0</v>
      </c>
      <c r="R227" s="63" t="str">
        <f t="shared" si="6"/>
        <v/>
      </c>
    </row>
    <row r="228" spans="1:18" ht="45" x14ac:dyDescent="0.25">
      <c r="A228" s="3">
        <v>929</v>
      </c>
      <c r="B228" s="3">
        <v>20304</v>
      </c>
      <c r="C228" s="3" t="s">
        <v>2</v>
      </c>
      <c r="D228" s="59" t="s">
        <v>148</v>
      </c>
      <c r="E228" s="60" t="str">
        <f t="shared" si="7"/>
        <v>2</v>
      </c>
      <c r="F228" s="61">
        <v>169500</v>
      </c>
      <c r="G228" s="61">
        <v>169500</v>
      </c>
      <c r="H228" s="61">
        <v>0</v>
      </c>
      <c r="I228" s="61">
        <v>0</v>
      </c>
      <c r="J228" s="62">
        <v>0</v>
      </c>
      <c r="K228" s="62">
        <f>H228+O228</f>
        <v>0</v>
      </c>
      <c r="L228" s="61">
        <v>169500</v>
      </c>
      <c r="M228" s="62">
        <v>169500</v>
      </c>
      <c r="N228" s="62">
        <v>0</v>
      </c>
      <c r="O228" s="61">
        <v>0</v>
      </c>
      <c r="P228" s="61">
        <v>0</v>
      </c>
      <c r="Q228" s="62">
        <v>0</v>
      </c>
      <c r="R228" s="63">
        <f t="shared" si="6"/>
        <v>0</v>
      </c>
    </row>
    <row r="229" spans="1:18" ht="45" x14ac:dyDescent="0.25">
      <c r="A229" s="3">
        <v>929</v>
      </c>
      <c r="B229" s="3">
        <v>20402</v>
      </c>
      <c r="C229" s="3" t="s">
        <v>2</v>
      </c>
      <c r="D229" s="59" t="s">
        <v>148</v>
      </c>
      <c r="E229" s="60" t="str">
        <f t="shared" si="7"/>
        <v>2</v>
      </c>
      <c r="F229" s="61">
        <v>523751</v>
      </c>
      <c r="G229" s="61">
        <v>523751</v>
      </c>
      <c r="H229" s="61">
        <v>130938</v>
      </c>
      <c r="I229" s="61">
        <v>0</v>
      </c>
      <c r="J229" s="62">
        <v>0</v>
      </c>
      <c r="K229" s="62">
        <f>H229+O229</f>
        <v>130938</v>
      </c>
      <c r="L229" s="61">
        <v>392813</v>
      </c>
      <c r="M229" s="62">
        <v>392813</v>
      </c>
      <c r="N229" s="62">
        <v>0</v>
      </c>
      <c r="O229" s="61">
        <v>0</v>
      </c>
      <c r="P229" s="61">
        <v>0</v>
      </c>
      <c r="Q229" s="62">
        <v>0</v>
      </c>
      <c r="R229" s="63">
        <f t="shared" si="6"/>
        <v>0</v>
      </c>
    </row>
    <row r="230" spans="1:18" ht="45" x14ac:dyDescent="0.25">
      <c r="A230" s="3">
        <v>929</v>
      </c>
      <c r="B230" s="3">
        <v>29901</v>
      </c>
      <c r="C230" s="3" t="s">
        <v>2</v>
      </c>
      <c r="D230" s="59" t="s">
        <v>148</v>
      </c>
      <c r="E230" s="60" t="str">
        <f t="shared" si="7"/>
        <v>2</v>
      </c>
      <c r="F230" s="61">
        <v>129384</v>
      </c>
      <c r="G230" s="61">
        <v>67029.34</v>
      </c>
      <c r="H230" s="61">
        <v>0</v>
      </c>
      <c r="I230" s="61">
        <v>67029.34</v>
      </c>
      <c r="J230" s="62">
        <v>67029.34</v>
      </c>
      <c r="K230" s="62">
        <f>H230+O230</f>
        <v>0</v>
      </c>
      <c r="L230" s="61">
        <v>0</v>
      </c>
      <c r="M230" s="62">
        <v>0</v>
      </c>
      <c r="N230" s="62">
        <v>0</v>
      </c>
      <c r="O230" s="61">
        <v>0</v>
      </c>
      <c r="P230" s="61">
        <v>0</v>
      </c>
      <c r="Q230" s="62">
        <v>0</v>
      </c>
      <c r="R230" s="63">
        <f t="shared" si="6"/>
        <v>1</v>
      </c>
    </row>
    <row r="231" spans="1:18" ht="33.75" x14ac:dyDescent="0.25">
      <c r="A231" s="3">
        <v>929</v>
      </c>
      <c r="B231" s="3">
        <v>10304</v>
      </c>
      <c r="C231" s="3" t="s">
        <v>2</v>
      </c>
      <c r="D231" s="59" t="s">
        <v>149</v>
      </c>
      <c r="E231" s="60" t="str">
        <f t="shared" si="7"/>
        <v>1</v>
      </c>
      <c r="F231" s="61">
        <v>765758</v>
      </c>
      <c r="G231" s="61">
        <v>400000</v>
      </c>
      <c r="H231" s="61">
        <v>228118.45</v>
      </c>
      <c r="I231" s="61">
        <v>171881.55</v>
      </c>
      <c r="J231" s="62">
        <v>171881.55</v>
      </c>
      <c r="K231" s="62">
        <f>H231+O231</f>
        <v>228118.45</v>
      </c>
      <c r="L231" s="61">
        <v>0</v>
      </c>
      <c r="M231" s="62">
        <v>0</v>
      </c>
      <c r="N231" s="62">
        <v>0</v>
      </c>
      <c r="O231" s="61">
        <v>0</v>
      </c>
      <c r="P231" s="61">
        <v>0</v>
      </c>
      <c r="Q231" s="62">
        <v>0</v>
      </c>
      <c r="R231" s="63">
        <f t="shared" si="6"/>
        <v>0.42970387499999996</v>
      </c>
    </row>
    <row r="232" spans="1:18" ht="33.75" x14ac:dyDescent="0.25">
      <c r="A232" s="3">
        <v>929</v>
      </c>
      <c r="B232" s="3">
        <v>10307</v>
      </c>
      <c r="C232" s="3" t="s">
        <v>2</v>
      </c>
      <c r="D232" s="59" t="s">
        <v>149</v>
      </c>
      <c r="E232" s="60" t="str">
        <f t="shared" si="7"/>
        <v>1</v>
      </c>
      <c r="F232" s="61">
        <v>24000</v>
      </c>
      <c r="G232" s="61">
        <v>64000</v>
      </c>
      <c r="H232" s="61">
        <v>64000</v>
      </c>
      <c r="I232" s="61">
        <v>0</v>
      </c>
      <c r="J232" s="62">
        <v>0</v>
      </c>
      <c r="K232" s="62">
        <f>H232+O232</f>
        <v>64000</v>
      </c>
      <c r="L232" s="61">
        <v>0</v>
      </c>
      <c r="M232" s="62">
        <v>0</v>
      </c>
      <c r="N232" s="62">
        <v>0</v>
      </c>
      <c r="O232" s="61">
        <v>0</v>
      </c>
      <c r="P232" s="61">
        <v>0</v>
      </c>
      <c r="Q232" s="62">
        <v>0</v>
      </c>
      <c r="R232" s="63">
        <f t="shared" si="6"/>
        <v>0</v>
      </c>
    </row>
    <row r="233" spans="1:18" ht="33.75" x14ac:dyDescent="0.25">
      <c r="A233" s="3">
        <v>929</v>
      </c>
      <c r="B233" s="3">
        <v>10406</v>
      </c>
      <c r="C233" s="3" t="s">
        <v>2</v>
      </c>
      <c r="D233" s="59" t="s">
        <v>149</v>
      </c>
      <c r="E233" s="60" t="str">
        <f t="shared" si="7"/>
        <v>1</v>
      </c>
      <c r="F233" s="61">
        <v>657660</v>
      </c>
      <c r="G233" s="61">
        <v>795660</v>
      </c>
      <c r="H233" s="61">
        <v>575649</v>
      </c>
      <c r="I233" s="61">
        <v>220011</v>
      </c>
      <c r="J233" s="62">
        <v>220011</v>
      </c>
      <c r="K233" s="62">
        <f>H233+O233</f>
        <v>575649</v>
      </c>
      <c r="L233" s="61">
        <v>0</v>
      </c>
      <c r="M233" s="62">
        <v>0</v>
      </c>
      <c r="N233" s="62">
        <v>0</v>
      </c>
      <c r="O233" s="61">
        <v>0</v>
      </c>
      <c r="P233" s="61">
        <v>0</v>
      </c>
      <c r="Q233" s="62">
        <v>0</v>
      </c>
      <c r="R233" s="63">
        <f t="shared" si="6"/>
        <v>0.27651383756881082</v>
      </c>
    </row>
    <row r="234" spans="1:18" ht="33.75" x14ac:dyDescent="0.25">
      <c r="A234" s="3">
        <v>929</v>
      </c>
      <c r="B234" s="3">
        <v>10499</v>
      </c>
      <c r="C234" s="3" t="s">
        <v>2</v>
      </c>
      <c r="D234" s="59" t="s">
        <v>149</v>
      </c>
      <c r="E234" s="60" t="str">
        <f t="shared" si="7"/>
        <v>1</v>
      </c>
      <c r="F234" s="61">
        <v>2080051</v>
      </c>
      <c r="G234" s="61">
        <v>2080051</v>
      </c>
      <c r="H234" s="61">
        <v>377029.38</v>
      </c>
      <c r="I234" s="61">
        <v>525756.9</v>
      </c>
      <c r="J234" s="62">
        <v>525756.9</v>
      </c>
      <c r="K234" s="62">
        <f>H234+O234</f>
        <v>377029.38</v>
      </c>
      <c r="L234" s="61">
        <v>1177264.72</v>
      </c>
      <c r="M234" s="62">
        <v>1177264.72</v>
      </c>
      <c r="N234" s="62">
        <v>0</v>
      </c>
      <c r="O234" s="61">
        <v>0</v>
      </c>
      <c r="P234" s="61">
        <v>0</v>
      </c>
      <c r="Q234" s="62">
        <v>0</v>
      </c>
      <c r="R234" s="63">
        <f t="shared" si="6"/>
        <v>0.25276154286601626</v>
      </c>
    </row>
    <row r="235" spans="1:18" ht="33.75" x14ac:dyDescent="0.25">
      <c r="A235" s="3">
        <v>929</v>
      </c>
      <c r="B235" s="3">
        <v>10501</v>
      </c>
      <c r="C235" s="3" t="s">
        <v>2</v>
      </c>
      <c r="D235" s="59" t="s">
        <v>149</v>
      </c>
      <c r="E235" s="60" t="str">
        <f t="shared" si="7"/>
        <v>1</v>
      </c>
      <c r="F235" s="61">
        <v>502450</v>
      </c>
      <c r="G235" s="61">
        <v>768208</v>
      </c>
      <c r="H235" s="61">
        <v>21263</v>
      </c>
      <c r="I235" s="61">
        <v>746945</v>
      </c>
      <c r="J235" s="62">
        <v>700945</v>
      </c>
      <c r="K235" s="62">
        <f>H235+O235</f>
        <v>21263</v>
      </c>
      <c r="L235" s="61">
        <v>0</v>
      </c>
      <c r="M235" s="62">
        <v>0</v>
      </c>
      <c r="N235" s="62">
        <v>0</v>
      </c>
      <c r="O235" s="61">
        <v>0</v>
      </c>
      <c r="P235" s="61">
        <v>200000</v>
      </c>
      <c r="Q235" s="62">
        <v>0</v>
      </c>
      <c r="R235" s="63">
        <f t="shared" si="6"/>
        <v>0.97232129839835046</v>
      </c>
    </row>
    <row r="236" spans="1:18" ht="33.75" x14ac:dyDescent="0.25">
      <c r="A236" s="3">
        <v>929</v>
      </c>
      <c r="B236" s="3">
        <v>10502</v>
      </c>
      <c r="C236" s="3" t="s">
        <v>2</v>
      </c>
      <c r="D236" s="59" t="s">
        <v>149</v>
      </c>
      <c r="E236" s="60" t="str">
        <f t="shared" si="7"/>
        <v>1</v>
      </c>
      <c r="F236" s="61">
        <v>2423420</v>
      </c>
      <c r="G236" s="61">
        <v>2423420</v>
      </c>
      <c r="H236" s="61">
        <v>465054.93</v>
      </c>
      <c r="I236" s="61">
        <v>1634650.07</v>
      </c>
      <c r="J236" s="62">
        <v>1594770.07</v>
      </c>
      <c r="K236" s="62">
        <f>H236+O236</f>
        <v>465054.93</v>
      </c>
      <c r="L236" s="61">
        <v>323715</v>
      </c>
      <c r="M236" s="62">
        <v>323715</v>
      </c>
      <c r="N236" s="62">
        <v>0</v>
      </c>
      <c r="O236" s="61">
        <v>0</v>
      </c>
      <c r="P236" s="61">
        <v>0</v>
      </c>
      <c r="Q236" s="62">
        <v>0</v>
      </c>
      <c r="R236" s="63">
        <f t="shared" si="6"/>
        <v>0.6745219854585669</v>
      </c>
    </row>
    <row r="237" spans="1:18" ht="33.75" x14ac:dyDescent="0.25">
      <c r="A237" s="3">
        <v>929</v>
      </c>
      <c r="B237" s="3">
        <v>10801</v>
      </c>
      <c r="C237" s="3" t="s">
        <v>2</v>
      </c>
      <c r="D237" s="59" t="s">
        <v>149</v>
      </c>
      <c r="E237" s="60" t="str">
        <f t="shared" si="7"/>
        <v>1</v>
      </c>
      <c r="F237" s="61">
        <v>0</v>
      </c>
      <c r="G237" s="61">
        <v>16143549</v>
      </c>
      <c r="H237" s="61">
        <v>0</v>
      </c>
      <c r="I237" s="61">
        <v>0</v>
      </c>
      <c r="J237" s="62">
        <v>0</v>
      </c>
      <c r="K237" s="62">
        <f>H237+O237</f>
        <v>0</v>
      </c>
      <c r="L237" s="61">
        <v>16143549</v>
      </c>
      <c r="M237" s="62">
        <v>0</v>
      </c>
      <c r="N237" s="62">
        <v>16143549</v>
      </c>
      <c r="O237" s="61">
        <v>0</v>
      </c>
      <c r="P237" s="61">
        <v>0</v>
      </c>
      <c r="Q237" s="62">
        <v>0</v>
      </c>
      <c r="R237" s="63">
        <f t="shared" si="6"/>
        <v>0</v>
      </c>
    </row>
    <row r="238" spans="1:18" ht="33.75" x14ac:dyDescent="0.25">
      <c r="A238" s="3">
        <v>929</v>
      </c>
      <c r="B238" s="3">
        <v>10805</v>
      </c>
      <c r="C238" s="3" t="s">
        <v>2</v>
      </c>
      <c r="D238" s="59" t="s">
        <v>149</v>
      </c>
      <c r="E238" s="60" t="str">
        <f t="shared" si="7"/>
        <v>1</v>
      </c>
      <c r="F238" s="61">
        <v>1364000</v>
      </c>
      <c r="G238" s="61">
        <v>1364000</v>
      </c>
      <c r="H238" s="61">
        <v>50000</v>
      </c>
      <c r="I238" s="61">
        <v>0</v>
      </c>
      <c r="J238" s="62">
        <v>0</v>
      </c>
      <c r="K238" s="62">
        <f>H238+O238</f>
        <v>837900.07</v>
      </c>
      <c r="L238" s="61">
        <v>526099.93000000005</v>
      </c>
      <c r="M238" s="62">
        <v>526099.93000000005</v>
      </c>
      <c r="N238" s="62">
        <v>0</v>
      </c>
      <c r="O238" s="61">
        <v>787900.07</v>
      </c>
      <c r="P238" s="61">
        <v>0</v>
      </c>
      <c r="Q238" s="62">
        <v>0</v>
      </c>
      <c r="R238" s="63">
        <f t="shared" si="6"/>
        <v>0</v>
      </c>
    </row>
    <row r="239" spans="1:18" ht="33.75" x14ac:dyDescent="0.25">
      <c r="A239" s="3">
        <v>929</v>
      </c>
      <c r="B239" s="3">
        <v>10806</v>
      </c>
      <c r="C239" s="3" t="s">
        <v>2</v>
      </c>
      <c r="D239" s="59" t="s">
        <v>149</v>
      </c>
      <c r="E239" s="60" t="str">
        <f t="shared" si="7"/>
        <v>1</v>
      </c>
      <c r="F239" s="61">
        <v>0</v>
      </c>
      <c r="G239" s="61">
        <v>60000</v>
      </c>
      <c r="H239" s="61">
        <v>60000</v>
      </c>
      <c r="I239" s="61">
        <v>0</v>
      </c>
      <c r="J239" s="62">
        <v>0</v>
      </c>
      <c r="K239" s="62">
        <f>H239+O239</f>
        <v>60000</v>
      </c>
      <c r="L239" s="61">
        <v>0</v>
      </c>
      <c r="M239" s="62">
        <v>0</v>
      </c>
      <c r="N239" s="62">
        <v>0</v>
      </c>
      <c r="O239" s="61">
        <v>0</v>
      </c>
      <c r="P239" s="61">
        <v>0</v>
      </c>
      <c r="Q239" s="62">
        <v>0</v>
      </c>
      <c r="R239" s="63">
        <f t="shared" si="6"/>
        <v>0</v>
      </c>
    </row>
    <row r="240" spans="1:18" ht="33.75" x14ac:dyDescent="0.25">
      <c r="A240" s="3">
        <v>929</v>
      </c>
      <c r="B240" s="3">
        <v>10807</v>
      </c>
      <c r="C240" s="3" t="s">
        <v>2</v>
      </c>
      <c r="D240" s="59" t="s">
        <v>149</v>
      </c>
      <c r="E240" s="60" t="str">
        <f t="shared" si="7"/>
        <v>1</v>
      </c>
      <c r="F240" s="61">
        <v>1461217</v>
      </c>
      <c r="G240" s="61">
        <v>1590227.55</v>
      </c>
      <c r="H240" s="61">
        <v>1038884.01</v>
      </c>
      <c r="I240" s="61">
        <v>421441.93</v>
      </c>
      <c r="J240" s="62">
        <v>421441.93</v>
      </c>
      <c r="K240" s="62">
        <f>H240+O240</f>
        <v>1038884.01</v>
      </c>
      <c r="L240" s="61">
        <v>129901.61</v>
      </c>
      <c r="M240" s="62">
        <v>71.87</v>
      </c>
      <c r="N240" s="62">
        <v>129829.74</v>
      </c>
      <c r="O240" s="61">
        <v>0</v>
      </c>
      <c r="P240" s="61">
        <v>0</v>
      </c>
      <c r="Q240" s="62">
        <v>0</v>
      </c>
      <c r="R240" s="63">
        <f t="shared" si="6"/>
        <v>0.26501988976357505</v>
      </c>
    </row>
    <row r="241" spans="1:18" ht="33.75" x14ac:dyDescent="0.25">
      <c r="A241" s="3">
        <v>929</v>
      </c>
      <c r="B241" s="3">
        <v>10808</v>
      </c>
      <c r="C241" s="3" t="s">
        <v>2</v>
      </c>
      <c r="D241" s="59" t="s">
        <v>149</v>
      </c>
      <c r="E241" s="60" t="str">
        <f t="shared" si="7"/>
        <v>1</v>
      </c>
      <c r="F241" s="61">
        <v>0</v>
      </c>
      <c r="G241" s="61">
        <v>60000</v>
      </c>
      <c r="H241" s="61">
        <v>60000</v>
      </c>
      <c r="I241" s="61">
        <v>0</v>
      </c>
      <c r="J241" s="62">
        <v>0</v>
      </c>
      <c r="K241" s="62">
        <f>H241+O241</f>
        <v>60000</v>
      </c>
      <c r="L241" s="61">
        <v>0</v>
      </c>
      <c r="M241" s="62">
        <v>0</v>
      </c>
      <c r="N241" s="62">
        <v>0</v>
      </c>
      <c r="O241" s="61">
        <v>0</v>
      </c>
      <c r="P241" s="61">
        <v>0</v>
      </c>
      <c r="Q241" s="62">
        <v>0</v>
      </c>
      <c r="R241" s="63">
        <f t="shared" si="6"/>
        <v>0</v>
      </c>
    </row>
    <row r="242" spans="1:18" ht="33.75" x14ac:dyDescent="0.25">
      <c r="A242" s="3">
        <v>929</v>
      </c>
      <c r="B242" s="3">
        <v>10899</v>
      </c>
      <c r="C242" s="3" t="s">
        <v>2</v>
      </c>
      <c r="D242" s="59" t="s">
        <v>149</v>
      </c>
      <c r="E242" s="60" t="str">
        <f t="shared" si="7"/>
        <v>1</v>
      </c>
      <c r="F242" s="61">
        <v>180100</v>
      </c>
      <c r="G242" s="61">
        <v>180100</v>
      </c>
      <c r="H242" s="61">
        <v>0</v>
      </c>
      <c r="I242" s="61">
        <v>0</v>
      </c>
      <c r="J242" s="62">
        <v>0</v>
      </c>
      <c r="K242" s="62">
        <f>H242+O242</f>
        <v>0</v>
      </c>
      <c r="L242" s="61">
        <v>180100</v>
      </c>
      <c r="M242" s="62">
        <v>180100</v>
      </c>
      <c r="N242" s="62">
        <v>0</v>
      </c>
      <c r="O242" s="61">
        <v>0</v>
      </c>
      <c r="P242" s="61">
        <v>0</v>
      </c>
      <c r="Q242" s="62">
        <v>0</v>
      </c>
      <c r="R242" s="63">
        <f t="shared" si="6"/>
        <v>0</v>
      </c>
    </row>
    <row r="243" spans="1:18" ht="33.75" x14ac:dyDescent="0.25">
      <c r="A243" s="3">
        <v>929</v>
      </c>
      <c r="B243" s="3">
        <v>20101</v>
      </c>
      <c r="C243" s="3" t="s">
        <v>2</v>
      </c>
      <c r="D243" s="59" t="s">
        <v>149</v>
      </c>
      <c r="E243" s="60" t="str">
        <f t="shared" si="7"/>
        <v>2</v>
      </c>
      <c r="F243" s="61">
        <v>4339816</v>
      </c>
      <c r="G243" s="61">
        <v>609470</v>
      </c>
      <c r="H243" s="61">
        <v>106500.02</v>
      </c>
      <c r="I243" s="61">
        <v>50299.98</v>
      </c>
      <c r="J243" s="62">
        <v>50299.98</v>
      </c>
      <c r="K243" s="62">
        <f>H243+O243</f>
        <v>106500.02</v>
      </c>
      <c r="L243" s="61">
        <v>452670</v>
      </c>
      <c r="M243" s="62">
        <v>452670</v>
      </c>
      <c r="N243" s="62">
        <v>0</v>
      </c>
      <c r="O243" s="61">
        <v>0</v>
      </c>
      <c r="P243" s="61">
        <v>0</v>
      </c>
      <c r="Q243" s="62">
        <v>0</v>
      </c>
      <c r="R243" s="63">
        <f t="shared" si="6"/>
        <v>8.2530690600029544E-2</v>
      </c>
    </row>
    <row r="244" spans="1:18" ht="33.75" x14ac:dyDescent="0.25">
      <c r="A244" s="3">
        <v>929</v>
      </c>
      <c r="B244" s="3">
        <v>20104</v>
      </c>
      <c r="C244" s="3" t="s">
        <v>2</v>
      </c>
      <c r="D244" s="59" t="s">
        <v>149</v>
      </c>
      <c r="E244" s="60" t="str">
        <f t="shared" si="7"/>
        <v>2</v>
      </c>
      <c r="F244" s="61">
        <v>2231370</v>
      </c>
      <c r="G244" s="61">
        <v>2189270</v>
      </c>
      <c r="H244" s="61">
        <v>0</v>
      </c>
      <c r="I244" s="61">
        <v>0</v>
      </c>
      <c r="J244" s="62">
        <v>0</v>
      </c>
      <c r="K244" s="62">
        <f>H244+O244</f>
        <v>0</v>
      </c>
      <c r="L244" s="61">
        <v>2189270</v>
      </c>
      <c r="M244" s="62">
        <v>2189270</v>
      </c>
      <c r="N244" s="62">
        <v>0</v>
      </c>
      <c r="O244" s="61">
        <v>0</v>
      </c>
      <c r="P244" s="61">
        <v>0</v>
      </c>
      <c r="Q244" s="62">
        <v>0</v>
      </c>
      <c r="R244" s="63">
        <f t="shared" si="6"/>
        <v>0</v>
      </c>
    </row>
    <row r="245" spans="1:18" ht="33.75" x14ac:dyDescent="0.25">
      <c r="A245" s="3">
        <v>929</v>
      </c>
      <c r="B245" s="3">
        <v>20203</v>
      </c>
      <c r="C245" s="3" t="s">
        <v>2</v>
      </c>
      <c r="D245" s="59" t="s">
        <v>149</v>
      </c>
      <c r="E245" s="60" t="str">
        <f t="shared" si="7"/>
        <v>2</v>
      </c>
      <c r="F245" s="61">
        <v>50000</v>
      </c>
      <c r="G245" s="61">
        <v>44043.77</v>
      </c>
      <c r="H245" s="61">
        <v>0</v>
      </c>
      <c r="I245" s="61">
        <v>43834.05</v>
      </c>
      <c r="J245" s="62">
        <v>43834.05</v>
      </c>
      <c r="K245" s="62">
        <f>H245+O245</f>
        <v>0</v>
      </c>
      <c r="L245" s="61">
        <v>209.72</v>
      </c>
      <c r="M245" s="62">
        <v>209.72</v>
      </c>
      <c r="N245" s="62">
        <v>0</v>
      </c>
      <c r="O245" s="61">
        <v>0</v>
      </c>
      <c r="P245" s="61">
        <v>0</v>
      </c>
      <c r="Q245" s="62">
        <v>0</v>
      </c>
      <c r="R245" s="63">
        <f t="shared" si="6"/>
        <v>0.9952383731002139</v>
      </c>
    </row>
    <row r="246" spans="1:18" ht="33.75" x14ac:dyDescent="0.25">
      <c r="A246" s="3">
        <v>929</v>
      </c>
      <c r="B246" s="3">
        <v>20301</v>
      </c>
      <c r="C246" s="3" t="s">
        <v>2</v>
      </c>
      <c r="D246" s="59" t="s">
        <v>149</v>
      </c>
      <c r="E246" s="60" t="str">
        <f t="shared" si="7"/>
        <v>2</v>
      </c>
      <c r="F246" s="61">
        <v>0</v>
      </c>
      <c r="G246" s="61">
        <v>0</v>
      </c>
      <c r="H246" s="61">
        <v>0</v>
      </c>
      <c r="I246" s="61">
        <v>0</v>
      </c>
      <c r="J246" s="62">
        <v>0</v>
      </c>
      <c r="K246" s="62">
        <f>H246+O246</f>
        <v>0</v>
      </c>
      <c r="L246" s="61">
        <v>0</v>
      </c>
      <c r="M246" s="62">
        <v>0</v>
      </c>
      <c r="N246" s="62">
        <v>0</v>
      </c>
      <c r="O246" s="61">
        <v>0</v>
      </c>
      <c r="P246" s="61">
        <v>0</v>
      </c>
      <c r="Q246" s="62">
        <v>0</v>
      </c>
      <c r="R246" s="63" t="str">
        <f t="shared" si="6"/>
        <v/>
      </c>
    </row>
    <row r="247" spans="1:18" ht="33.75" x14ac:dyDescent="0.25">
      <c r="A247" s="3">
        <v>929</v>
      </c>
      <c r="B247" s="3">
        <v>20302</v>
      </c>
      <c r="C247" s="3" t="s">
        <v>2</v>
      </c>
      <c r="D247" s="59" t="s">
        <v>149</v>
      </c>
      <c r="E247" s="60" t="str">
        <f t="shared" si="7"/>
        <v>2</v>
      </c>
      <c r="F247" s="61">
        <v>0</v>
      </c>
      <c r="G247" s="61">
        <v>150000</v>
      </c>
      <c r="H247" s="61">
        <v>150000</v>
      </c>
      <c r="I247" s="61">
        <v>0</v>
      </c>
      <c r="J247" s="62">
        <v>0</v>
      </c>
      <c r="K247" s="62">
        <f>H247+O247</f>
        <v>150000</v>
      </c>
      <c r="L247" s="61">
        <v>0</v>
      </c>
      <c r="M247" s="62">
        <v>0</v>
      </c>
      <c r="N247" s="62">
        <v>0</v>
      </c>
      <c r="O247" s="61">
        <v>0</v>
      </c>
      <c r="P247" s="61">
        <v>0</v>
      </c>
      <c r="Q247" s="62">
        <v>0</v>
      </c>
      <c r="R247" s="63">
        <f t="shared" si="6"/>
        <v>0</v>
      </c>
    </row>
    <row r="248" spans="1:18" ht="33.75" x14ac:dyDescent="0.25">
      <c r="A248" s="3">
        <v>929</v>
      </c>
      <c r="B248" s="3">
        <v>20303</v>
      </c>
      <c r="C248" s="3" t="s">
        <v>2</v>
      </c>
      <c r="D248" s="59" t="s">
        <v>149</v>
      </c>
      <c r="E248" s="60" t="str">
        <f t="shared" si="7"/>
        <v>2</v>
      </c>
      <c r="F248" s="61">
        <v>0</v>
      </c>
      <c r="G248" s="61">
        <v>0</v>
      </c>
      <c r="H248" s="61">
        <v>0</v>
      </c>
      <c r="I248" s="61">
        <v>0</v>
      </c>
      <c r="J248" s="62">
        <v>0</v>
      </c>
      <c r="K248" s="62">
        <f>H248+O248</f>
        <v>0</v>
      </c>
      <c r="L248" s="61">
        <v>0</v>
      </c>
      <c r="M248" s="62">
        <v>0</v>
      </c>
      <c r="N248" s="62">
        <v>0</v>
      </c>
      <c r="O248" s="61">
        <v>0</v>
      </c>
      <c r="P248" s="61">
        <v>0</v>
      </c>
      <c r="Q248" s="62">
        <v>0</v>
      </c>
      <c r="R248" s="63" t="str">
        <f t="shared" si="6"/>
        <v/>
      </c>
    </row>
    <row r="249" spans="1:18" ht="33.75" x14ac:dyDescent="0.25">
      <c r="A249" s="3">
        <v>929</v>
      </c>
      <c r="B249" s="3">
        <v>20304</v>
      </c>
      <c r="C249" s="3" t="s">
        <v>2</v>
      </c>
      <c r="D249" s="59" t="s">
        <v>149</v>
      </c>
      <c r="E249" s="60" t="str">
        <f t="shared" si="7"/>
        <v>2</v>
      </c>
      <c r="F249" s="61">
        <v>176445</v>
      </c>
      <c r="G249" s="61">
        <v>23000</v>
      </c>
      <c r="H249" s="61">
        <v>23000</v>
      </c>
      <c r="I249" s="61">
        <v>0</v>
      </c>
      <c r="J249" s="62">
        <v>0</v>
      </c>
      <c r="K249" s="62">
        <f>H249+O249</f>
        <v>23000</v>
      </c>
      <c r="L249" s="61">
        <v>0</v>
      </c>
      <c r="M249" s="62">
        <v>0</v>
      </c>
      <c r="N249" s="62">
        <v>0</v>
      </c>
      <c r="O249" s="61">
        <v>0</v>
      </c>
      <c r="P249" s="61">
        <v>0</v>
      </c>
      <c r="Q249" s="62">
        <v>0</v>
      </c>
      <c r="R249" s="63">
        <f t="shared" si="6"/>
        <v>0</v>
      </c>
    </row>
    <row r="250" spans="1:18" ht="33.75" x14ac:dyDescent="0.25">
      <c r="A250" s="3">
        <v>929</v>
      </c>
      <c r="B250" s="3">
        <v>20402</v>
      </c>
      <c r="C250" s="3" t="s">
        <v>2</v>
      </c>
      <c r="D250" s="59" t="s">
        <v>149</v>
      </c>
      <c r="E250" s="60" t="str">
        <f t="shared" si="7"/>
        <v>2</v>
      </c>
      <c r="F250" s="61">
        <v>1837252</v>
      </c>
      <c r="G250" s="61">
        <v>1745697</v>
      </c>
      <c r="H250" s="61">
        <v>126500</v>
      </c>
      <c r="I250" s="61">
        <v>581608.46</v>
      </c>
      <c r="J250" s="62">
        <v>581608.46</v>
      </c>
      <c r="K250" s="62">
        <f>H250+O250</f>
        <v>126500</v>
      </c>
      <c r="L250" s="61">
        <v>1037588.54</v>
      </c>
      <c r="M250" s="62">
        <v>1037588.54</v>
      </c>
      <c r="N250" s="62">
        <v>0</v>
      </c>
      <c r="O250" s="61">
        <v>0</v>
      </c>
      <c r="P250" s="61">
        <v>0</v>
      </c>
      <c r="Q250" s="62">
        <v>0</v>
      </c>
      <c r="R250" s="63">
        <f t="shared" si="6"/>
        <v>0.33316690124345744</v>
      </c>
    </row>
    <row r="251" spans="1:18" ht="33.75" x14ac:dyDescent="0.25">
      <c r="A251" s="3">
        <v>929</v>
      </c>
      <c r="B251" s="3">
        <v>29901</v>
      </c>
      <c r="C251" s="3" t="s">
        <v>2</v>
      </c>
      <c r="D251" s="59" t="s">
        <v>149</v>
      </c>
      <c r="E251" s="60" t="str">
        <f t="shared" si="7"/>
        <v>2</v>
      </c>
      <c r="F251" s="61">
        <v>0</v>
      </c>
      <c r="G251" s="61">
        <v>95000</v>
      </c>
      <c r="H251" s="61">
        <v>95000</v>
      </c>
      <c r="I251" s="61">
        <v>0</v>
      </c>
      <c r="J251" s="62">
        <v>0</v>
      </c>
      <c r="K251" s="62">
        <f>H251+O251</f>
        <v>95000</v>
      </c>
      <c r="L251" s="61">
        <v>0</v>
      </c>
      <c r="M251" s="62">
        <v>0</v>
      </c>
      <c r="N251" s="62">
        <v>0</v>
      </c>
      <c r="O251" s="61">
        <v>0</v>
      </c>
      <c r="P251" s="61">
        <v>0</v>
      </c>
      <c r="Q251" s="62">
        <v>0</v>
      </c>
      <c r="R251" s="63">
        <f t="shared" si="6"/>
        <v>0</v>
      </c>
    </row>
    <row r="252" spans="1:18" ht="33.75" x14ac:dyDescent="0.25">
      <c r="A252" s="3">
        <v>929</v>
      </c>
      <c r="B252" s="3">
        <v>50104</v>
      </c>
      <c r="C252" s="3" t="s">
        <v>67</v>
      </c>
      <c r="D252" s="59" t="s">
        <v>149</v>
      </c>
      <c r="E252" s="60" t="str">
        <f t="shared" si="7"/>
        <v>5</v>
      </c>
      <c r="F252" s="61">
        <v>4718066</v>
      </c>
      <c r="G252" s="61">
        <v>4718066</v>
      </c>
      <c r="H252" s="61">
        <v>0</v>
      </c>
      <c r="I252" s="61">
        <v>0</v>
      </c>
      <c r="J252" s="62">
        <v>0</v>
      </c>
      <c r="K252" s="62">
        <f>H252+O252</f>
        <v>0</v>
      </c>
      <c r="L252" s="61">
        <v>4718066</v>
      </c>
      <c r="M252" s="62">
        <v>4718066</v>
      </c>
      <c r="N252" s="62">
        <v>0</v>
      </c>
      <c r="O252" s="61">
        <v>0</v>
      </c>
      <c r="P252" s="61">
        <v>0</v>
      </c>
      <c r="Q252" s="62">
        <v>0</v>
      </c>
      <c r="R252" s="63">
        <f t="shared" si="6"/>
        <v>0</v>
      </c>
    </row>
    <row r="253" spans="1:18" ht="33.75" x14ac:dyDescent="0.25">
      <c r="A253" s="3">
        <v>929</v>
      </c>
      <c r="B253" s="3">
        <v>50199</v>
      </c>
      <c r="C253" s="3" t="s">
        <v>67</v>
      </c>
      <c r="D253" s="59" t="s">
        <v>149</v>
      </c>
      <c r="E253" s="60" t="str">
        <f t="shared" si="7"/>
        <v>5</v>
      </c>
      <c r="F253" s="61">
        <v>169526</v>
      </c>
      <c r="G253" s="61">
        <v>169526</v>
      </c>
      <c r="H253" s="61">
        <v>0</v>
      </c>
      <c r="I253" s="61">
        <v>0</v>
      </c>
      <c r="J253" s="62">
        <v>0</v>
      </c>
      <c r="K253" s="62">
        <f>H253+O253</f>
        <v>0</v>
      </c>
      <c r="L253" s="61">
        <v>169526</v>
      </c>
      <c r="M253" s="62">
        <v>169526</v>
      </c>
      <c r="N253" s="62">
        <v>0</v>
      </c>
      <c r="O253" s="61">
        <v>0</v>
      </c>
      <c r="P253" s="61">
        <v>0</v>
      </c>
      <c r="Q253" s="62">
        <v>0</v>
      </c>
      <c r="R253" s="63">
        <f t="shared" si="6"/>
        <v>0</v>
      </c>
    </row>
    <row r="254" spans="1:18" ht="33.75" x14ac:dyDescent="0.25">
      <c r="A254" s="3">
        <v>929</v>
      </c>
      <c r="B254" s="3">
        <v>10304</v>
      </c>
      <c r="C254" s="3" t="s">
        <v>2</v>
      </c>
      <c r="D254" s="59" t="s">
        <v>150</v>
      </c>
      <c r="E254" s="60" t="str">
        <f t="shared" si="7"/>
        <v>1</v>
      </c>
      <c r="F254" s="61">
        <v>210000</v>
      </c>
      <c r="G254" s="61">
        <v>210000</v>
      </c>
      <c r="H254" s="61">
        <v>0</v>
      </c>
      <c r="I254" s="61">
        <v>0</v>
      </c>
      <c r="J254" s="62">
        <v>0</v>
      </c>
      <c r="K254" s="62">
        <f>H254+O254</f>
        <v>0</v>
      </c>
      <c r="L254" s="61">
        <v>210000</v>
      </c>
      <c r="M254" s="62">
        <v>210000</v>
      </c>
      <c r="N254" s="62">
        <v>0</v>
      </c>
      <c r="O254" s="61">
        <v>0</v>
      </c>
      <c r="P254" s="61">
        <v>0</v>
      </c>
      <c r="Q254" s="62">
        <v>0</v>
      </c>
      <c r="R254" s="63">
        <f t="shared" si="6"/>
        <v>0</v>
      </c>
    </row>
    <row r="255" spans="1:18" ht="33.75" x14ac:dyDescent="0.25">
      <c r="A255" s="3">
        <v>929</v>
      </c>
      <c r="B255" s="3">
        <v>10307</v>
      </c>
      <c r="C255" s="3" t="s">
        <v>2</v>
      </c>
      <c r="D255" s="59" t="s">
        <v>150</v>
      </c>
      <c r="E255" s="60" t="str">
        <f t="shared" si="7"/>
        <v>1</v>
      </c>
      <c r="F255" s="61">
        <v>36000</v>
      </c>
      <c r="G255" s="61">
        <v>36000</v>
      </c>
      <c r="H255" s="61">
        <v>36000</v>
      </c>
      <c r="I255" s="61">
        <v>0</v>
      </c>
      <c r="J255" s="62">
        <v>0</v>
      </c>
      <c r="K255" s="62">
        <f>H255+O255</f>
        <v>36000</v>
      </c>
      <c r="L255" s="61">
        <v>0</v>
      </c>
      <c r="M255" s="62">
        <v>0</v>
      </c>
      <c r="N255" s="62">
        <v>0</v>
      </c>
      <c r="O255" s="61">
        <v>0</v>
      </c>
      <c r="P255" s="61">
        <v>0</v>
      </c>
      <c r="Q255" s="62">
        <v>0</v>
      </c>
      <c r="R255" s="63">
        <f t="shared" si="6"/>
        <v>0</v>
      </c>
    </row>
    <row r="256" spans="1:18" ht="33.75" x14ac:dyDescent="0.25">
      <c r="A256" s="3">
        <v>929</v>
      </c>
      <c r="B256" s="3">
        <v>10406</v>
      </c>
      <c r="C256" s="3" t="s">
        <v>2</v>
      </c>
      <c r="D256" s="59" t="s">
        <v>150</v>
      </c>
      <c r="E256" s="60" t="str">
        <f t="shared" si="7"/>
        <v>1</v>
      </c>
      <c r="F256" s="61">
        <v>90000</v>
      </c>
      <c r="G256" s="61">
        <v>44164</v>
      </c>
      <c r="H256" s="61">
        <v>36664</v>
      </c>
      <c r="I256" s="61">
        <v>7500</v>
      </c>
      <c r="J256" s="62">
        <v>7500</v>
      </c>
      <c r="K256" s="62">
        <f>H256+O256</f>
        <v>36664</v>
      </c>
      <c r="L256" s="61">
        <v>0</v>
      </c>
      <c r="M256" s="62">
        <v>0</v>
      </c>
      <c r="N256" s="62">
        <v>0</v>
      </c>
      <c r="O256" s="61">
        <v>0</v>
      </c>
      <c r="P256" s="61">
        <v>0</v>
      </c>
      <c r="Q256" s="62">
        <v>0</v>
      </c>
      <c r="R256" s="63">
        <f t="shared" si="6"/>
        <v>0.16982157413277782</v>
      </c>
    </row>
    <row r="257" spans="1:18" ht="33.75" x14ac:dyDescent="0.25">
      <c r="A257" s="3">
        <v>929</v>
      </c>
      <c r="B257" s="3">
        <v>10499</v>
      </c>
      <c r="C257" s="3" t="s">
        <v>2</v>
      </c>
      <c r="D257" s="59" t="s">
        <v>150</v>
      </c>
      <c r="E257" s="60" t="str">
        <f t="shared" si="7"/>
        <v>1</v>
      </c>
      <c r="F257" s="61">
        <v>1575000</v>
      </c>
      <c r="G257" s="61">
        <v>1575000</v>
      </c>
      <c r="H257" s="61">
        <v>452930.95</v>
      </c>
      <c r="I257" s="61">
        <v>1122069.05</v>
      </c>
      <c r="J257" s="62">
        <v>1122069.05</v>
      </c>
      <c r="K257" s="62">
        <f>H257+O257</f>
        <v>452930.95</v>
      </c>
      <c r="L257" s="61">
        <v>0</v>
      </c>
      <c r="M257" s="62">
        <v>0</v>
      </c>
      <c r="N257" s="62">
        <v>0</v>
      </c>
      <c r="O257" s="61">
        <v>0</v>
      </c>
      <c r="P257" s="61">
        <v>0</v>
      </c>
      <c r="Q257" s="62">
        <v>0</v>
      </c>
      <c r="R257" s="63">
        <f t="shared" si="6"/>
        <v>0.7124247936507937</v>
      </c>
    </row>
    <row r="258" spans="1:18" ht="33.75" x14ac:dyDescent="0.25">
      <c r="A258" s="3">
        <v>929</v>
      </c>
      <c r="B258" s="3">
        <v>10501</v>
      </c>
      <c r="C258" s="3" t="s">
        <v>2</v>
      </c>
      <c r="D258" s="59" t="s">
        <v>150</v>
      </c>
      <c r="E258" s="60" t="str">
        <f t="shared" si="7"/>
        <v>1</v>
      </c>
      <c r="F258" s="61">
        <v>90000</v>
      </c>
      <c r="G258" s="61">
        <v>140000</v>
      </c>
      <c r="H258" s="61">
        <v>105670</v>
      </c>
      <c r="I258" s="61">
        <v>34330</v>
      </c>
      <c r="J258" s="62">
        <v>34330</v>
      </c>
      <c r="K258" s="62">
        <f>H258+O258</f>
        <v>105670</v>
      </c>
      <c r="L258" s="61">
        <v>0</v>
      </c>
      <c r="M258" s="62">
        <v>0</v>
      </c>
      <c r="N258" s="62">
        <v>0</v>
      </c>
      <c r="O258" s="61">
        <v>0</v>
      </c>
      <c r="P258" s="61">
        <v>45708</v>
      </c>
      <c r="Q258" s="62">
        <v>0</v>
      </c>
      <c r="R258" s="63">
        <f t="shared" si="6"/>
        <v>0.24521428571428572</v>
      </c>
    </row>
    <row r="259" spans="1:18" ht="33.75" x14ac:dyDescent="0.25">
      <c r="A259" s="3">
        <v>929</v>
      </c>
      <c r="B259" s="3">
        <v>10502</v>
      </c>
      <c r="C259" s="3" t="s">
        <v>2</v>
      </c>
      <c r="D259" s="59" t="s">
        <v>150</v>
      </c>
      <c r="E259" s="60" t="str">
        <f t="shared" si="7"/>
        <v>1</v>
      </c>
      <c r="F259" s="61">
        <v>140000</v>
      </c>
      <c r="G259" s="61">
        <v>300000</v>
      </c>
      <c r="H259" s="61">
        <v>172800</v>
      </c>
      <c r="I259" s="61">
        <v>127200</v>
      </c>
      <c r="J259" s="62">
        <v>127200</v>
      </c>
      <c r="K259" s="62">
        <f>H259+O259</f>
        <v>172800</v>
      </c>
      <c r="L259" s="61">
        <v>0</v>
      </c>
      <c r="M259" s="62">
        <v>0</v>
      </c>
      <c r="N259" s="62">
        <v>0</v>
      </c>
      <c r="O259" s="61">
        <v>0</v>
      </c>
      <c r="P259" s="61">
        <v>90400</v>
      </c>
      <c r="Q259" s="62">
        <v>0</v>
      </c>
      <c r="R259" s="63">
        <f t="shared" si="6"/>
        <v>0.42399999999999999</v>
      </c>
    </row>
    <row r="260" spans="1:18" ht="33.75" x14ac:dyDescent="0.25">
      <c r="A260" s="3">
        <v>929</v>
      </c>
      <c r="B260" s="3">
        <v>10805</v>
      </c>
      <c r="C260" s="3" t="s">
        <v>2</v>
      </c>
      <c r="D260" s="59" t="s">
        <v>150</v>
      </c>
      <c r="E260" s="60" t="str">
        <f t="shared" si="7"/>
        <v>1</v>
      </c>
      <c r="F260" s="61">
        <v>249196</v>
      </c>
      <c r="G260" s="61">
        <v>288196</v>
      </c>
      <c r="H260" s="61">
        <v>0</v>
      </c>
      <c r="I260" s="61">
        <v>0</v>
      </c>
      <c r="J260" s="62">
        <v>0</v>
      </c>
      <c r="K260" s="62">
        <f>H260+O260</f>
        <v>288050.56</v>
      </c>
      <c r="L260" s="61">
        <v>145.44</v>
      </c>
      <c r="M260" s="62">
        <v>145.44</v>
      </c>
      <c r="N260" s="62">
        <v>0</v>
      </c>
      <c r="O260" s="61">
        <v>288050.56</v>
      </c>
      <c r="P260" s="61">
        <v>0</v>
      </c>
      <c r="Q260" s="62">
        <v>0</v>
      </c>
      <c r="R260" s="63">
        <f t="shared" si="6"/>
        <v>0</v>
      </c>
    </row>
    <row r="261" spans="1:18" ht="33.75" x14ac:dyDescent="0.25">
      <c r="A261" s="3">
        <v>929</v>
      </c>
      <c r="B261" s="3">
        <v>10807</v>
      </c>
      <c r="C261" s="3" t="s">
        <v>2</v>
      </c>
      <c r="D261" s="59" t="s">
        <v>150</v>
      </c>
      <c r="E261" s="60" t="str">
        <f t="shared" si="7"/>
        <v>1</v>
      </c>
      <c r="F261" s="61">
        <v>300000</v>
      </c>
      <c r="G261" s="61">
        <v>300000</v>
      </c>
      <c r="H261" s="61">
        <v>0</v>
      </c>
      <c r="I261" s="61">
        <v>0</v>
      </c>
      <c r="J261" s="62">
        <v>0</v>
      </c>
      <c r="K261" s="62">
        <f>H261+O261</f>
        <v>0</v>
      </c>
      <c r="L261" s="61">
        <v>300000</v>
      </c>
      <c r="M261" s="62">
        <v>300000</v>
      </c>
      <c r="N261" s="62">
        <v>0</v>
      </c>
      <c r="O261" s="61">
        <v>0</v>
      </c>
      <c r="P261" s="61">
        <v>0</v>
      </c>
      <c r="Q261" s="62">
        <v>0</v>
      </c>
      <c r="R261" s="63">
        <f t="shared" si="6"/>
        <v>0</v>
      </c>
    </row>
    <row r="262" spans="1:18" ht="33.75" x14ac:dyDescent="0.25">
      <c r="A262" s="3">
        <v>929</v>
      </c>
      <c r="B262" s="3">
        <v>20101</v>
      </c>
      <c r="C262" s="3" t="s">
        <v>2</v>
      </c>
      <c r="D262" s="59" t="s">
        <v>150</v>
      </c>
      <c r="E262" s="60" t="str">
        <f t="shared" si="7"/>
        <v>2</v>
      </c>
      <c r="F262" s="61">
        <v>177450</v>
      </c>
      <c r="G262" s="61">
        <v>0</v>
      </c>
      <c r="H262" s="61">
        <v>0</v>
      </c>
      <c r="I262" s="61">
        <v>0</v>
      </c>
      <c r="J262" s="62">
        <v>0</v>
      </c>
      <c r="K262" s="62">
        <f>H262+O262</f>
        <v>0</v>
      </c>
      <c r="L262" s="61">
        <v>0</v>
      </c>
      <c r="M262" s="62">
        <v>0</v>
      </c>
      <c r="N262" s="62">
        <v>0</v>
      </c>
      <c r="O262" s="61">
        <v>0</v>
      </c>
      <c r="P262" s="61">
        <v>0</v>
      </c>
      <c r="Q262" s="62">
        <v>0</v>
      </c>
      <c r="R262" s="63" t="str">
        <f t="shared" si="6"/>
        <v/>
      </c>
    </row>
    <row r="263" spans="1:18" ht="33.75" x14ac:dyDescent="0.25">
      <c r="A263" s="3">
        <v>929</v>
      </c>
      <c r="B263" s="3">
        <v>20104</v>
      </c>
      <c r="C263" s="3" t="s">
        <v>2</v>
      </c>
      <c r="D263" s="59" t="s">
        <v>150</v>
      </c>
      <c r="E263" s="60" t="str">
        <f t="shared" si="7"/>
        <v>2</v>
      </c>
      <c r="F263" s="61">
        <v>43465</v>
      </c>
      <c r="G263" s="61">
        <v>43465</v>
      </c>
      <c r="H263" s="61">
        <v>0</v>
      </c>
      <c r="I263" s="61">
        <v>0</v>
      </c>
      <c r="J263" s="62">
        <v>0</v>
      </c>
      <c r="K263" s="62">
        <f>H263+O263</f>
        <v>0</v>
      </c>
      <c r="L263" s="61">
        <v>43465</v>
      </c>
      <c r="M263" s="62">
        <v>43465</v>
      </c>
      <c r="N263" s="62">
        <v>0</v>
      </c>
      <c r="O263" s="61">
        <v>0</v>
      </c>
      <c r="P263" s="61">
        <v>0</v>
      </c>
      <c r="Q263" s="62">
        <v>0</v>
      </c>
      <c r="R263" s="63">
        <f t="shared" ref="R263:R326" si="8">IFERROR(I263/G263,"")</f>
        <v>0</v>
      </c>
    </row>
    <row r="264" spans="1:18" ht="33.75" x14ac:dyDescent="0.25">
      <c r="A264" s="3">
        <v>929</v>
      </c>
      <c r="B264" s="3">
        <v>20203</v>
      </c>
      <c r="C264" s="3" t="s">
        <v>2</v>
      </c>
      <c r="D264" s="59" t="s">
        <v>150</v>
      </c>
      <c r="E264" s="60" t="str">
        <f t="shared" si="7"/>
        <v>2</v>
      </c>
      <c r="F264" s="61">
        <v>77973</v>
      </c>
      <c r="G264" s="61">
        <v>77973</v>
      </c>
      <c r="H264" s="61">
        <v>39973.199999999997</v>
      </c>
      <c r="I264" s="61">
        <v>37999.800000000003</v>
      </c>
      <c r="J264" s="62">
        <v>37999.800000000003</v>
      </c>
      <c r="K264" s="62">
        <f>H264+O264</f>
        <v>39973.199999999997</v>
      </c>
      <c r="L264" s="61">
        <v>0</v>
      </c>
      <c r="M264" s="62">
        <v>0</v>
      </c>
      <c r="N264" s="62">
        <v>0</v>
      </c>
      <c r="O264" s="61">
        <v>0</v>
      </c>
      <c r="P264" s="61">
        <v>0</v>
      </c>
      <c r="Q264" s="62">
        <v>0</v>
      </c>
      <c r="R264" s="63">
        <f t="shared" si="8"/>
        <v>0.4873456196375669</v>
      </c>
    </row>
    <row r="265" spans="1:18" ht="33.75" x14ac:dyDescent="0.25">
      <c r="A265" s="3">
        <v>929</v>
      </c>
      <c r="B265" s="3">
        <v>20402</v>
      </c>
      <c r="C265" s="3" t="s">
        <v>2</v>
      </c>
      <c r="D265" s="59" t="s">
        <v>150</v>
      </c>
      <c r="E265" s="60" t="str">
        <f t="shared" si="7"/>
        <v>2</v>
      </c>
      <c r="F265" s="61">
        <v>426034</v>
      </c>
      <c r="G265" s="61">
        <v>289925.5</v>
      </c>
      <c r="H265" s="61">
        <v>125257.5</v>
      </c>
      <c r="I265" s="61">
        <v>47742.5</v>
      </c>
      <c r="J265" s="62">
        <v>47742.5</v>
      </c>
      <c r="K265" s="62">
        <f>H265+O265</f>
        <v>125257.5</v>
      </c>
      <c r="L265" s="61">
        <v>116925.5</v>
      </c>
      <c r="M265" s="62">
        <v>116925.5</v>
      </c>
      <c r="N265" s="62">
        <v>0</v>
      </c>
      <c r="O265" s="61">
        <v>0</v>
      </c>
      <c r="P265" s="61">
        <v>0</v>
      </c>
      <c r="Q265" s="62">
        <v>0</v>
      </c>
      <c r="R265" s="63">
        <f t="shared" si="8"/>
        <v>0.16467161391460911</v>
      </c>
    </row>
    <row r="266" spans="1:18" ht="33.75" x14ac:dyDescent="0.25">
      <c r="A266" s="3">
        <v>929</v>
      </c>
      <c r="B266" s="3">
        <v>29901</v>
      </c>
      <c r="C266" s="3" t="s">
        <v>2</v>
      </c>
      <c r="D266" s="59" t="s">
        <v>150</v>
      </c>
      <c r="E266" s="60" t="str">
        <f t="shared" si="7"/>
        <v>2</v>
      </c>
      <c r="F266" s="61">
        <v>157522</v>
      </c>
      <c r="G266" s="61">
        <v>157522</v>
      </c>
      <c r="H266" s="61">
        <v>129272</v>
      </c>
      <c r="I266" s="61">
        <v>28250</v>
      </c>
      <c r="J266" s="62">
        <v>28250</v>
      </c>
      <c r="K266" s="62">
        <f>H266+O266</f>
        <v>129272</v>
      </c>
      <c r="L266" s="61">
        <v>0</v>
      </c>
      <c r="M266" s="62">
        <v>0</v>
      </c>
      <c r="N266" s="62">
        <v>0</v>
      </c>
      <c r="O266" s="61">
        <v>0</v>
      </c>
      <c r="P266" s="61">
        <v>0</v>
      </c>
      <c r="Q266" s="62">
        <v>0</v>
      </c>
      <c r="R266" s="63">
        <f t="shared" si="8"/>
        <v>0.1793400286944046</v>
      </c>
    </row>
    <row r="267" spans="1:18" ht="33.75" x14ac:dyDescent="0.25">
      <c r="A267" s="3">
        <v>929</v>
      </c>
      <c r="B267" s="3">
        <v>10299</v>
      </c>
      <c r="C267" s="3" t="s">
        <v>2</v>
      </c>
      <c r="D267" s="59" t="s">
        <v>151</v>
      </c>
      <c r="E267" s="60" t="str">
        <f t="shared" si="7"/>
        <v>1</v>
      </c>
      <c r="F267" s="61">
        <v>14617</v>
      </c>
      <c r="G267" s="61">
        <v>14617</v>
      </c>
      <c r="H267" s="61">
        <v>14617</v>
      </c>
      <c r="I267" s="61">
        <v>0</v>
      </c>
      <c r="J267" s="62">
        <v>0</v>
      </c>
      <c r="K267" s="62">
        <f>H267+O267</f>
        <v>14617</v>
      </c>
      <c r="L267" s="61">
        <v>0</v>
      </c>
      <c r="M267" s="62">
        <v>0</v>
      </c>
      <c r="N267" s="62">
        <v>0</v>
      </c>
      <c r="O267" s="61">
        <v>0</v>
      </c>
      <c r="P267" s="61">
        <v>0</v>
      </c>
      <c r="Q267" s="62">
        <v>0</v>
      </c>
      <c r="R267" s="63">
        <f t="shared" si="8"/>
        <v>0</v>
      </c>
    </row>
    <row r="268" spans="1:18" ht="33.75" x14ac:dyDescent="0.25">
      <c r="A268" s="3">
        <v>929</v>
      </c>
      <c r="B268" s="3">
        <v>10303</v>
      </c>
      <c r="C268" s="3" t="s">
        <v>2</v>
      </c>
      <c r="D268" s="59" t="s">
        <v>151</v>
      </c>
      <c r="E268" s="60" t="str">
        <f t="shared" si="7"/>
        <v>1</v>
      </c>
      <c r="F268" s="61">
        <v>0</v>
      </c>
      <c r="G268" s="61">
        <v>2900000</v>
      </c>
      <c r="H268" s="61">
        <v>2900000</v>
      </c>
      <c r="I268" s="61">
        <v>0</v>
      </c>
      <c r="J268" s="62">
        <v>0</v>
      </c>
      <c r="K268" s="62">
        <f>H268+O268</f>
        <v>2900000</v>
      </c>
      <c r="L268" s="61">
        <v>0</v>
      </c>
      <c r="M268" s="62">
        <v>0</v>
      </c>
      <c r="N268" s="62">
        <v>0</v>
      </c>
      <c r="O268" s="61">
        <v>0</v>
      </c>
      <c r="P268" s="61">
        <v>0</v>
      </c>
      <c r="Q268" s="62">
        <v>0</v>
      </c>
      <c r="R268" s="63">
        <f t="shared" si="8"/>
        <v>0</v>
      </c>
    </row>
    <row r="269" spans="1:18" ht="33.75" x14ac:dyDescent="0.25">
      <c r="A269" s="3">
        <v>929</v>
      </c>
      <c r="B269" s="3">
        <v>10307</v>
      </c>
      <c r="C269" s="3" t="s">
        <v>2</v>
      </c>
      <c r="D269" s="59" t="s">
        <v>151</v>
      </c>
      <c r="E269" s="60" t="str">
        <f t="shared" si="7"/>
        <v>1</v>
      </c>
      <c r="F269" s="61">
        <v>0</v>
      </c>
      <c r="G269" s="61">
        <v>0</v>
      </c>
      <c r="H269" s="61">
        <v>0</v>
      </c>
      <c r="I269" s="61">
        <v>0</v>
      </c>
      <c r="J269" s="62">
        <v>0</v>
      </c>
      <c r="K269" s="62">
        <f>H269+O269</f>
        <v>0</v>
      </c>
      <c r="L269" s="61">
        <v>0</v>
      </c>
      <c r="M269" s="62">
        <v>0</v>
      </c>
      <c r="N269" s="62">
        <v>0</v>
      </c>
      <c r="O269" s="61">
        <v>0</v>
      </c>
      <c r="P269" s="61">
        <v>0</v>
      </c>
      <c r="Q269" s="62">
        <v>0</v>
      </c>
      <c r="R269" s="63" t="str">
        <f t="shared" si="8"/>
        <v/>
      </c>
    </row>
    <row r="270" spans="1:18" ht="33.75" x14ac:dyDescent="0.25">
      <c r="A270" s="3">
        <v>929</v>
      </c>
      <c r="B270" s="3">
        <v>10406</v>
      </c>
      <c r="C270" s="3" t="s">
        <v>2</v>
      </c>
      <c r="D270" s="59" t="s">
        <v>151</v>
      </c>
      <c r="E270" s="60" t="str">
        <f t="shared" si="7"/>
        <v>1</v>
      </c>
      <c r="F270" s="61">
        <v>113000</v>
      </c>
      <c r="G270" s="61">
        <v>113000</v>
      </c>
      <c r="H270" s="61">
        <v>0</v>
      </c>
      <c r="I270" s="61">
        <v>0</v>
      </c>
      <c r="J270" s="62">
        <v>0</v>
      </c>
      <c r="K270" s="62">
        <f>H270+O270</f>
        <v>0</v>
      </c>
      <c r="L270" s="61">
        <v>113000</v>
      </c>
      <c r="M270" s="62">
        <v>113000</v>
      </c>
      <c r="N270" s="62">
        <v>0</v>
      </c>
      <c r="O270" s="61">
        <v>0</v>
      </c>
      <c r="P270" s="61">
        <v>0</v>
      </c>
      <c r="Q270" s="62">
        <v>0</v>
      </c>
      <c r="R270" s="63">
        <f t="shared" si="8"/>
        <v>0</v>
      </c>
    </row>
    <row r="271" spans="1:18" ht="33.75" x14ac:dyDescent="0.25">
      <c r="A271" s="3">
        <v>929</v>
      </c>
      <c r="B271" s="3">
        <v>10499</v>
      </c>
      <c r="C271" s="3" t="s">
        <v>2</v>
      </c>
      <c r="D271" s="59" t="s">
        <v>151</v>
      </c>
      <c r="E271" s="60" t="str">
        <f t="shared" si="7"/>
        <v>1</v>
      </c>
      <c r="F271" s="61">
        <v>3111216</v>
      </c>
      <c r="G271" s="61">
        <v>3111216</v>
      </c>
      <c r="H271" s="61">
        <v>1644219.42</v>
      </c>
      <c r="I271" s="61">
        <v>555780.57999999996</v>
      </c>
      <c r="J271" s="62">
        <v>509450.58</v>
      </c>
      <c r="K271" s="62">
        <f>H271+O271</f>
        <v>1644219.42</v>
      </c>
      <c r="L271" s="61">
        <v>911216</v>
      </c>
      <c r="M271" s="62">
        <v>911216</v>
      </c>
      <c r="N271" s="62">
        <v>0</v>
      </c>
      <c r="O271" s="61">
        <v>0</v>
      </c>
      <c r="P271" s="61">
        <v>0</v>
      </c>
      <c r="Q271" s="62">
        <v>0</v>
      </c>
      <c r="R271" s="63">
        <f t="shared" si="8"/>
        <v>0.17863773521349852</v>
      </c>
    </row>
    <row r="272" spans="1:18" ht="33.75" x14ac:dyDescent="0.25">
      <c r="A272" s="3">
        <v>929</v>
      </c>
      <c r="B272" s="3">
        <v>10501</v>
      </c>
      <c r="C272" s="3" t="s">
        <v>2</v>
      </c>
      <c r="D272" s="59" t="s">
        <v>151</v>
      </c>
      <c r="E272" s="60" t="str">
        <f t="shared" si="7"/>
        <v>1</v>
      </c>
      <c r="F272" s="61">
        <v>361670</v>
      </c>
      <c r="G272" s="61">
        <v>446670</v>
      </c>
      <c r="H272" s="61">
        <v>39055</v>
      </c>
      <c r="I272" s="61">
        <v>407615</v>
      </c>
      <c r="J272" s="62">
        <v>407615</v>
      </c>
      <c r="K272" s="62">
        <f>H272+O272</f>
        <v>39055</v>
      </c>
      <c r="L272" s="61">
        <v>0</v>
      </c>
      <c r="M272" s="62">
        <v>0</v>
      </c>
      <c r="N272" s="62">
        <v>0</v>
      </c>
      <c r="O272" s="61">
        <v>0</v>
      </c>
      <c r="P272" s="61">
        <v>200000</v>
      </c>
      <c r="Q272" s="62">
        <v>0</v>
      </c>
      <c r="R272" s="63">
        <f t="shared" si="8"/>
        <v>0.91256408534264666</v>
      </c>
    </row>
    <row r="273" spans="1:18" ht="33.75" x14ac:dyDescent="0.25">
      <c r="A273" s="3">
        <v>929</v>
      </c>
      <c r="B273" s="3">
        <v>10502</v>
      </c>
      <c r="C273" s="3" t="s">
        <v>2</v>
      </c>
      <c r="D273" s="59" t="s">
        <v>151</v>
      </c>
      <c r="E273" s="60" t="str">
        <f t="shared" si="7"/>
        <v>1</v>
      </c>
      <c r="F273" s="61">
        <v>1093400</v>
      </c>
      <c r="G273" s="61">
        <v>1093400</v>
      </c>
      <c r="H273" s="61">
        <v>309400</v>
      </c>
      <c r="I273" s="61">
        <v>784000</v>
      </c>
      <c r="J273" s="62">
        <v>784000</v>
      </c>
      <c r="K273" s="62">
        <f>H273+O273</f>
        <v>309400</v>
      </c>
      <c r="L273" s="61">
        <v>0</v>
      </c>
      <c r="M273" s="62">
        <v>0</v>
      </c>
      <c r="N273" s="62">
        <v>0</v>
      </c>
      <c r="O273" s="61">
        <v>0</v>
      </c>
      <c r="P273" s="61">
        <v>0</v>
      </c>
      <c r="Q273" s="62">
        <v>0</v>
      </c>
      <c r="R273" s="63">
        <f t="shared" si="8"/>
        <v>0.71702944942381563</v>
      </c>
    </row>
    <row r="274" spans="1:18" ht="33.75" x14ac:dyDescent="0.25">
      <c r="A274" s="3">
        <v>929</v>
      </c>
      <c r="B274" s="3">
        <v>10805</v>
      </c>
      <c r="C274" s="3" t="s">
        <v>2</v>
      </c>
      <c r="D274" s="59" t="s">
        <v>151</v>
      </c>
      <c r="E274" s="60" t="str">
        <f t="shared" si="7"/>
        <v>1</v>
      </c>
      <c r="F274" s="61">
        <v>512000</v>
      </c>
      <c r="G274" s="61">
        <v>512000</v>
      </c>
      <c r="H274" s="61">
        <v>30530</v>
      </c>
      <c r="I274" s="61">
        <v>19470</v>
      </c>
      <c r="J274" s="62">
        <v>19470</v>
      </c>
      <c r="K274" s="62">
        <f>H274+O274</f>
        <v>30530</v>
      </c>
      <c r="L274" s="61">
        <v>462000</v>
      </c>
      <c r="M274" s="62">
        <v>462000</v>
      </c>
      <c r="N274" s="62">
        <v>0</v>
      </c>
      <c r="O274" s="61">
        <v>0</v>
      </c>
      <c r="P274" s="61">
        <v>0</v>
      </c>
      <c r="Q274" s="62">
        <v>0</v>
      </c>
      <c r="R274" s="63">
        <f t="shared" si="8"/>
        <v>3.8027343749999998E-2</v>
      </c>
    </row>
    <row r="275" spans="1:18" ht="33.75" x14ac:dyDescent="0.25">
      <c r="A275" s="3">
        <v>929</v>
      </c>
      <c r="B275" s="3">
        <v>10807</v>
      </c>
      <c r="C275" s="3" t="s">
        <v>2</v>
      </c>
      <c r="D275" s="59" t="s">
        <v>151</v>
      </c>
      <c r="E275" s="60" t="str">
        <f t="shared" si="7"/>
        <v>1</v>
      </c>
      <c r="F275" s="61">
        <v>969000</v>
      </c>
      <c r="G275" s="61">
        <v>1079000</v>
      </c>
      <c r="H275" s="61">
        <v>720477.87</v>
      </c>
      <c r="I275" s="61">
        <v>320740.73</v>
      </c>
      <c r="J275" s="62">
        <v>320740.73</v>
      </c>
      <c r="K275" s="62">
        <f>H275+O275</f>
        <v>720477.87</v>
      </c>
      <c r="L275" s="61">
        <v>37781.4</v>
      </c>
      <c r="M275" s="62">
        <v>37781.4</v>
      </c>
      <c r="N275" s="62">
        <v>0</v>
      </c>
      <c r="O275" s="61">
        <v>0</v>
      </c>
      <c r="P275" s="61">
        <v>0</v>
      </c>
      <c r="Q275" s="62">
        <v>0</v>
      </c>
      <c r="R275" s="63">
        <f t="shared" si="8"/>
        <v>0.29725739573679333</v>
      </c>
    </row>
    <row r="276" spans="1:18" ht="33.75" x14ac:dyDescent="0.25">
      <c r="A276" s="3">
        <v>929</v>
      </c>
      <c r="B276" s="3">
        <v>20101</v>
      </c>
      <c r="C276" s="3" t="s">
        <v>2</v>
      </c>
      <c r="D276" s="59" t="s">
        <v>151</v>
      </c>
      <c r="E276" s="60" t="str">
        <f t="shared" si="7"/>
        <v>2</v>
      </c>
      <c r="F276" s="61">
        <v>1494675</v>
      </c>
      <c r="G276" s="61">
        <v>219275.5</v>
      </c>
      <c r="H276" s="61">
        <v>76354.5</v>
      </c>
      <c r="I276" s="61">
        <v>28645.5</v>
      </c>
      <c r="J276" s="62">
        <v>28645.5</v>
      </c>
      <c r="K276" s="62">
        <f>H276+O276</f>
        <v>76354.5</v>
      </c>
      <c r="L276" s="61">
        <v>114275.5</v>
      </c>
      <c r="M276" s="62">
        <v>114275.5</v>
      </c>
      <c r="N276" s="62">
        <v>0</v>
      </c>
      <c r="O276" s="61">
        <v>0</v>
      </c>
      <c r="P276" s="61">
        <v>0</v>
      </c>
      <c r="Q276" s="62">
        <v>0</v>
      </c>
      <c r="R276" s="63">
        <f t="shared" si="8"/>
        <v>0.13063702967271765</v>
      </c>
    </row>
    <row r="277" spans="1:18" ht="33.75" x14ac:dyDescent="0.25">
      <c r="A277" s="3">
        <v>929</v>
      </c>
      <c r="B277" s="3">
        <v>20104</v>
      </c>
      <c r="C277" s="3" t="s">
        <v>2</v>
      </c>
      <c r="D277" s="59" t="s">
        <v>151</v>
      </c>
      <c r="E277" s="60" t="str">
        <f t="shared" si="7"/>
        <v>2</v>
      </c>
      <c r="F277" s="61">
        <v>0</v>
      </c>
      <c r="G277" s="61">
        <v>80006</v>
      </c>
      <c r="H277" s="61">
        <v>4651.95</v>
      </c>
      <c r="I277" s="61">
        <v>75354.05</v>
      </c>
      <c r="J277" s="62">
        <v>75354.05</v>
      </c>
      <c r="K277" s="62">
        <f>H277+O277</f>
        <v>4651.95</v>
      </c>
      <c r="L277" s="61">
        <v>0</v>
      </c>
      <c r="M277" s="62">
        <v>0</v>
      </c>
      <c r="N277" s="62">
        <v>0</v>
      </c>
      <c r="O277" s="61">
        <v>0</v>
      </c>
      <c r="P277" s="61">
        <v>0</v>
      </c>
      <c r="Q277" s="62">
        <v>0</v>
      </c>
      <c r="R277" s="63">
        <f t="shared" si="8"/>
        <v>0.94185498587605931</v>
      </c>
    </row>
    <row r="278" spans="1:18" ht="33.75" x14ac:dyDescent="0.25">
      <c r="A278" s="3">
        <v>929</v>
      </c>
      <c r="B278" s="3">
        <v>20203</v>
      </c>
      <c r="C278" s="3" t="s">
        <v>2</v>
      </c>
      <c r="D278" s="59" t="s">
        <v>151</v>
      </c>
      <c r="E278" s="60" t="str">
        <f t="shared" ref="E278:E341" si="9">MID(B278,1,1)</f>
        <v>2</v>
      </c>
      <c r="F278" s="61">
        <v>75000</v>
      </c>
      <c r="G278" s="61">
        <v>47.44</v>
      </c>
      <c r="H278" s="61">
        <v>0</v>
      </c>
      <c r="I278" s="61">
        <v>0</v>
      </c>
      <c r="J278" s="62">
        <v>0</v>
      </c>
      <c r="K278" s="62">
        <f>H278+O278</f>
        <v>0</v>
      </c>
      <c r="L278" s="61">
        <v>47.44</v>
      </c>
      <c r="M278" s="62">
        <v>47.44</v>
      </c>
      <c r="N278" s="62">
        <v>0</v>
      </c>
      <c r="O278" s="61">
        <v>0</v>
      </c>
      <c r="P278" s="61">
        <v>0</v>
      </c>
      <c r="Q278" s="62">
        <v>0</v>
      </c>
      <c r="R278" s="63">
        <f t="shared" si="8"/>
        <v>0</v>
      </c>
    </row>
    <row r="279" spans="1:18" ht="33.75" x14ac:dyDescent="0.25">
      <c r="A279" s="3">
        <v>929</v>
      </c>
      <c r="B279" s="3">
        <v>20301</v>
      </c>
      <c r="C279" s="3" t="s">
        <v>2</v>
      </c>
      <c r="D279" s="59" t="s">
        <v>151</v>
      </c>
      <c r="E279" s="60" t="str">
        <f t="shared" si="9"/>
        <v>2</v>
      </c>
      <c r="F279" s="61">
        <v>0</v>
      </c>
      <c r="G279" s="61">
        <v>0</v>
      </c>
      <c r="H279" s="61">
        <v>0</v>
      </c>
      <c r="I279" s="61">
        <v>0</v>
      </c>
      <c r="J279" s="62">
        <v>0</v>
      </c>
      <c r="K279" s="62">
        <f>H279+O279</f>
        <v>0</v>
      </c>
      <c r="L279" s="61">
        <v>0</v>
      </c>
      <c r="M279" s="62">
        <v>0</v>
      </c>
      <c r="N279" s="62">
        <v>0</v>
      </c>
      <c r="O279" s="61">
        <v>0</v>
      </c>
      <c r="P279" s="61">
        <v>0</v>
      </c>
      <c r="Q279" s="62">
        <v>0</v>
      </c>
      <c r="R279" s="63" t="str">
        <f t="shared" si="8"/>
        <v/>
      </c>
    </row>
    <row r="280" spans="1:18" ht="33.75" x14ac:dyDescent="0.25">
      <c r="A280" s="3">
        <v>929</v>
      </c>
      <c r="B280" s="3">
        <v>20303</v>
      </c>
      <c r="C280" s="3" t="s">
        <v>2</v>
      </c>
      <c r="D280" s="59" t="s">
        <v>151</v>
      </c>
      <c r="E280" s="60" t="str">
        <f t="shared" si="9"/>
        <v>2</v>
      </c>
      <c r="F280" s="61">
        <v>0</v>
      </c>
      <c r="G280" s="61">
        <v>0</v>
      </c>
      <c r="H280" s="61">
        <v>0</v>
      </c>
      <c r="I280" s="61">
        <v>0</v>
      </c>
      <c r="J280" s="62">
        <v>0</v>
      </c>
      <c r="K280" s="62">
        <f>H280+O280</f>
        <v>0</v>
      </c>
      <c r="L280" s="61">
        <v>0</v>
      </c>
      <c r="M280" s="62">
        <v>0</v>
      </c>
      <c r="N280" s="62">
        <v>0</v>
      </c>
      <c r="O280" s="61">
        <v>0</v>
      </c>
      <c r="P280" s="61">
        <v>0</v>
      </c>
      <c r="Q280" s="62">
        <v>0</v>
      </c>
      <c r="R280" s="63" t="str">
        <f t="shared" si="8"/>
        <v/>
      </c>
    </row>
    <row r="281" spans="1:18" ht="33.75" x14ac:dyDescent="0.25">
      <c r="A281" s="3">
        <v>929</v>
      </c>
      <c r="B281" s="3">
        <v>20304</v>
      </c>
      <c r="C281" s="3" t="s">
        <v>2</v>
      </c>
      <c r="D281" s="59" t="s">
        <v>151</v>
      </c>
      <c r="E281" s="60" t="str">
        <f t="shared" si="9"/>
        <v>2</v>
      </c>
      <c r="F281" s="61">
        <v>718698</v>
      </c>
      <c r="G281" s="61">
        <v>718698</v>
      </c>
      <c r="H281" s="61">
        <v>0</v>
      </c>
      <c r="I281" s="61">
        <v>0</v>
      </c>
      <c r="J281" s="62">
        <v>0</v>
      </c>
      <c r="K281" s="62">
        <f>H281+O281</f>
        <v>0</v>
      </c>
      <c r="L281" s="61">
        <v>718698</v>
      </c>
      <c r="M281" s="62">
        <v>718698</v>
      </c>
      <c r="N281" s="62">
        <v>0</v>
      </c>
      <c r="O281" s="61">
        <v>0</v>
      </c>
      <c r="P281" s="61">
        <v>0</v>
      </c>
      <c r="Q281" s="62">
        <v>0</v>
      </c>
      <c r="R281" s="63">
        <f t="shared" si="8"/>
        <v>0</v>
      </c>
    </row>
    <row r="282" spans="1:18" ht="33.75" x14ac:dyDescent="0.25">
      <c r="A282" s="3">
        <v>929</v>
      </c>
      <c r="B282" s="3">
        <v>20402</v>
      </c>
      <c r="C282" s="3" t="s">
        <v>2</v>
      </c>
      <c r="D282" s="59" t="s">
        <v>151</v>
      </c>
      <c r="E282" s="60" t="str">
        <f t="shared" si="9"/>
        <v>2</v>
      </c>
      <c r="F282" s="61">
        <v>497881</v>
      </c>
      <c r="G282" s="61">
        <v>497881</v>
      </c>
      <c r="H282" s="61">
        <v>64253.7</v>
      </c>
      <c r="I282" s="61">
        <v>10746.3</v>
      </c>
      <c r="J282" s="62">
        <v>10746.3</v>
      </c>
      <c r="K282" s="62">
        <f>H282+O282</f>
        <v>64253.7</v>
      </c>
      <c r="L282" s="61">
        <v>422881</v>
      </c>
      <c r="M282" s="62">
        <v>422881</v>
      </c>
      <c r="N282" s="62">
        <v>0</v>
      </c>
      <c r="O282" s="61">
        <v>0</v>
      </c>
      <c r="P282" s="61">
        <v>0</v>
      </c>
      <c r="Q282" s="62">
        <v>0</v>
      </c>
      <c r="R282" s="63">
        <f t="shared" si="8"/>
        <v>2.1584073302656659E-2</v>
      </c>
    </row>
    <row r="283" spans="1:18" ht="33.75" x14ac:dyDescent="0.25">
      <c r="A283" s="3">
        <v>929</v>
      </c>
      <c r="B283" s="3">
        <v>29901</v>
      </c>
      <c r="C283" s="3" t="s">
        <v>2</v>
      </c>
      <c r="D283" s="59" t="s">
        <v>151</v>
      </c>
      <c r="E283" s="60" t="str">
        <f t="shared" si="9"/>
        <v>2</v>
      </c>
      <c r="F283" s="61">
        <v>31922</v>
      </c>
      <c r="G283" s="61">
        <v>31922</v>
      </c>
      <c r="H283" s="61">
        <v>0</v>
      </c>
      <c r="I283" s="61">
        <v>0</v>
      </c>
      <c r="J283" s="62">
        <v>0</v>
      </c>
      <c r="K283" s="62">
        <f>H283+O283</f>
        <v>0</v>
      </c>
      <c r="L283" s="61">
        <v>31922</v>
      </c>
      <c r="M283" s="62">
        <v>31922</v>
      </c>
      <c r="N283" s="62">
        <v>0</v>
      </c>
      <c r="O283" s="61">
        <v>0</v>
      </c>
      <c r="P283" s="61">
        <v>0</v>
      </c>
      <c r="Q283" s="62">
        <v>0</v>
      </c>
      <c r="R283" s="63">
        <f t="shared" si="8"/>
        <v>0</v>
      </c>
    </row>
    <row r="284" spans="1:18" ht="33.75" x14ac:dyDescent="0.25">
      <c r="A284" s="3">
        <v>929</v>
      </c>
      <c r="B284" s="3">
        <v>29905</v>
      </c>
      <c r="C284" s="3" t="s">
        <v>2</v>
      </c>
      <c r="D284" s="59" t="s">
        <v>151</v>
      </c>
      <c r="E284" s="60" t="str">
        <f t="shared" si="9"/>
        <v>2</v>
      </c>
      <c r="F284" s="61">
        <v>22769</v>
      </c>
      <c r="G284" s="61">
        <v>22769</v>
      </c>
      <c r="H284" s="61">
        <v>5000</v>
      </c>
      <c r="I284" s="61">
        <v>0</v>
      </c>
      <c r="J284" s="62">
        <v>0</v>
      </c>
      <c r="K284" s="62">
        <f>H284+O284</f>
        <v>5000</v>
      </c>
      <c r="L284" s="61">
        <v>17769</v>
      </c>
      <c r="M284" s="62">
        <v>17769</v>
      </c>
      <c r="N284" s="62">
        <v>0</v>
      </c>
      <c r="O284" s="61">
        <v>0</v>
      </c>
      <c r="P284" s="61">
        <v>0</v>
      </c>
      <c r="Q284" s="62">
        <v>0</v>
      </c>
      <c r="R284" s="63">
        <f t="shared" si="8"/>
        <v>0</v>
      </c>
    </row>
    <row r="285" spans="1:18" ht="33.75" x14ac:dyDescent="0.25">
      <c r="A285" s="3">
        <v>929</v>
      </c>
      <c r="B285" s="3">
        <v>50104</v>
      </c>
      <c r="C285" s="3" t="s">
        <v>67</v>
      </c>
      <c r="D285" s="59" t="s">
        <v>151</v>
      </c>
      <c r="E285" s="60" t="str">
        <f t="shared" si="9"/>
        <v>5</v>
      </c>
      <c r="F285" s="61">
        <v>836200</v>
      </c>
      <c r="G285" s="61">
        <v>0</v>
      </c>
      <c r="H285" s="61">
        <v>0</v>
      </c>
      <c r="I285" s="61">
        <v>0</v>
      </c>
      <c r="J285" s="62">
        <v>0</v>
      </c>
      <c r="K285" s="62">
        <f>H285+O285</f>
        <v>0</v>
      </c>
      <c r="L285" s="61">
        <v>0</v>
      </c>
      <c r="M285" s="62">
        <v>0</v>
      </c>
      <c r="N285" s="62">
        <v>0</v>
      </c>
      <c r="O285" s="61">
        <v>0</v>
      </c>
      <c r="P285" s="61">
        <v>0</v>
      </c>
      <c r="Q285" s="62">
        <v>0</v>
      </c>
      <c r="R285" s="63" t="str">
        <f t="shared" si="8"/>
        <v/>
      </c>
    </row>
    <row r="286" spans="1:18" ht="33.75" x14ac:dyDescent="0.25">
      <c r="A286" s="3">
        <v>929</v>
      </c>
      <c r="B286" s="3">
        <v>50107</v>
      </c>
      <c r="C286" s="3" t="s">
        <v>67</v>
      </c>
      <c r="D286" s="59" t="s">
        <v>151</v>
      </c>
      <c r="E286" s="60" t="str">
        <f t="shared" si="9"/>
        <v>5</v>
      </c>
      <c r="F286" s="61">
        <v>0</v>
      </c>
      <c r="G286" s="61">
        <v>0</v>
      </c>
      <c r="H286" s="61">
        <v>0</v>
      </c>
      <c r="I286" s="61">
        <v>0</v>
      </c>
      <c r="J286" s="62">
        <v>0</v>
      </c>
      <c r="K286" s="62">
        <f>H286+O286</f>
        <v>0</v>
      </c>
      <c r="L286" s="61">
        <v>0</v>
      </c>
      <c r="M286" s="62">
        <v>0</v>
      </c>
      <c r="N286" s="62">
        <v>0</v>
      </c>
      <c r="O286" s="61">
        <v>0</v>
      </c>
      <c r="P286" s="61">
        <v>0</v>
      </c>
      <c r="Q286" s="62">
        <v>0</v>
      </c>
      <c r="R286" s="63" t="str">
        <f t="shared" si="8"/>
        <v/>
      </c>
    </row>
    <row r="287" spans="1:18" ht="33.75" x14ac:dyDescent="0.25">
      <c r="A287" s="3">
        <v>929</v>
      </c>
      <c r="B287" s="3">
        <v>50199</v>
      </c>
      <c r="C287" s="3" t="s">
        <v>67</v>
      </c>
      <c r="D287" s="59" t="s">
        <v>151</v>
      </c>
      <c r="E287" s="60" t="str">
        <f t="shared" si="9"/>
        <v>5</v>
      </c>
      <c r="F287" s="61">
        <v>74580</v>
      </c>
      <c r="G287" s="61">
        <v>38580</v>
      </c>
      <c r="H287" s="61">
        <v>0</v>
      </c>
      <c r="I287" s="61">
        <v>0</v>
      </c>
      <c r="J287" s="62">
        <v>0</v>
      </c>
      <c r="K287" s="62">
        <f>H287+O287</f>
        <v>0</v>
      </c>
      <c r="L287" s="61">
        <v>38580</v>
      </c>
      <c r="M287" s="62">
        <v>38580</v>
      </c>
      <c r="N287" s="62">
        <v>0</v>
      </c>
      <c r="O287" s="61">
        <v>0</v>
      </c>
      <c r="P287" s="61">
        <v>0</v>
      </c>
      <c r="Q287" s="62">
        <v>0</v>
      </c>
      <c r="R287" s="63">
        <f t="shared" si="8"/>
        <v>0</v>
      </c>
    </row>
    <row r="288" spans="1:18" ht="22.5" x14ac:dyDescent="0.25">
      <c r="A288" s="3">
        <v>929</v>
      </c>
      <c r="B288" s="3">
        <v>10201</v>
      </c>
      <c r="C288" s="3" t="s">
        <v>2</v>
      </c>
      <c r="D288" s="59" t="s">
        <v>152</v>
      </c>
      <c r="E288" s="60" t="str">
        <f t="shared" si="9"/>
        <v>1</v>
      </c>
      <c r="F288" s="61">
        <v>136204</v>
      </c>
      <c r="G288" s="61">
        <v>136204</v>
      </c>
      <c r="H288" s="61">
        <v>56204</v>
      </c>
      <c r="I288" s="61">
        <v>80000</v>
      </c>
      <c r="J288" s="62">
        <v>80000</v>
      </c>
      <c r="K288" s="62">
        <f>H288+O288</f>
        <v>56204</v>
      </c>
      <c r="L288" s="61">
        <v>0</v>
      </c>
      <c r="M288" s="62">
        <v>0</v>
      </c>
      <c r="N288" s="62">
        <v>0</v>
      </c>
      <c r="O288" s="61">
        <v>0</v>
      </c>
      <c r="P288" s="61">
        <v>0</v>
      </c>
      <c r="Q288" s="62">
        <v>0</v>
      </c>
      <c r="R288" s="63">
        <f t="shared" si="8"/>
        <v>0.58735426272356173</v>
      </c>
    </row>
    <row r="289" spans="1:18" ht="22.5" x14ac:dyDescent="0.25">
      <c r="A289" s="3">
        <v>929</v>
      </c>
      <c r="B289" s="3">
        <v>10304</v>
      </c>
      <c r="C289" s="3" t="s">
        <v>2</v>
      </c>
      <c r="D289" s="59" t="s">
        <v>152</v>
      </c>
      <c r="E289" s="60" t="str">
        <f t="shared" si="9"/>
        <v>1</v>
      </c>
      <c r="F289" s="61">
        <v>440000</v>
      </c>
      <c r="G289" s="61">
        <v>440000</v>
      </c>
      <c r="H289" s="61">
        <v>0</v>
      </c>
      <c r="I289" s="61">
        <v>16950</v>
      </c>
      <c r="J289" s="62">
        <v>16950</v>
      </c>
      <c r="K289" s="62">
        <f>H289+O289</f>
        <v>0</v>
      </c>
      <c r="L289" s="61">
        <v>423050</v>
      </c>
      <c r="M289" s="62">
        <v>423050</v>
      </c>
      <c r="N289" s="62">
        <v>0</v>
      </c>
      <c r="O289" s="61">
        <v>0</v>
      </c>
      <c r="P289" s="61">
        <v>0</v>
      </c>
      <c r="Q289" s="62">
        <v>0</v>
      </c>
      <c r="R289" s="63">
        <f t="shared" si="8"/>
        <v>3.8522727272727271E-2</v>
      </c>
    </row>
    <row r="290" spans="1:18" ht="22.5" x14ac:dyDescent="0.25">
      <c r="A290" s="3">
        <v>929</v>
      </c>
      <c r="B290" s="3">
        <v>10307</v>
      </c>
      <c r="C290" s="3" t="s">
        <v>2</v>
      </c>
      <c r="D290" s="59" t="s">
        <v>152</v>
      </c>
      <c r="E290" s="60" t="str">
        <f t="shared" si="9"/>
        <v>1</v>
      </c>
      <c r="F290" s="61">
        <v>24000</v>
      </c>
      <c r="G290" s="61">
        <v>24000</v>
      </c>
      <c r="H290" s="61">
        <v>24000</v>
      </c>
      <c r="I290" s="61">
        <v>0</v>
      </c>
      <c r="J290" s="62">
        <v>0</v>
      </c>
      <c r="K290" s="62">
        <f>H290+O290</f>
        <v>24000</v>
      </c>
      <c r="L290" s="61">
        <v>0</v>
      </c>
      <c r="M290" s="62">
        <v>0</v>
      </c>
      <c r="N290" s="62">
        <v>0</v>
      </c>
      <c r="O290" s="61">
        <v>0</v>
      </c>
      <c r="P290" s="61">
        <v>0</v>
      </c>
      <c r="Q290" s="62">
        <v>0</v>
      </c>
      <c r="R290" s="63">
        <f t="shared" si="8"/>
        <v>0</v>
      </c>
    </row>
    <row r="291" spans="1:18" ht="22.5" x14ac:dyDescent="0.25">
      <c r="A291" s="3">
        <v>929</v>
      </c>
      <c r="B291" s="3">
        <v>10406</v>
      </c>
      <c r="C291" s="3" t="s">
        <v>2</v>
      </c>
      <c r="D291" s="59" t="s">
        <v>152</v>
      </c>
      <c r="E291" s="60" t="str">
        <f t="shared" si="9"/>
        <v>1</v>
      </c>
      <c r="F291" s="61">
        <v>658800</v>
      </c>
      <c r="G291" s="61">
        <v>285160</v>
      </c>
      <c r="H291" s="61">
        <v>152255</v>
      </c>
      <c r="I291" s="61">
        <v>97745</v>
      </c>
      <c r="J291" s="62">
        <v>97745</v>
      </c>
      <c r="K291" s="62">
        <f>H291+O291</f>
        <v>152255</v>
      </c>
      <c r="L291" s="61">
        <v>35160</v>
      </c>
      <c r="M291" s="62">
        <v>35160</v>
      </c>
      <c r="N291" s="62">
        <v>0</v>
      </c>
      <c r="O291" s="61">
        <v>0</v>
      </c>
      <c r="P291" s="61">
        <v>0</v>
      </c>
      <c r="Q291" s="62">
        <v>0</v>
      </c>
      <c r="R291" s="63">
        <f t="shared" si="8"/>
        <v>0.34277247860850046</v>
      </c>
    </row>
    <row r="292" spans="1:18" ht="22.5" x14ac:dyDescent="0.25">
      <c r="A292" s="3">
        <v>929</v>
      </c>
      <c r="B292" s="3">
        <v>10499</v>
      </c>
      <c r="C292" s="3" t="s">
        <v>2</v>
      </c>
      <c r="D292" s="59" t="s">
        <v>152</v>
      </c>
      <c r="E292" s="60" t="str">
        <f t="shared" si="9"/>
        <v>1</v>
      </c>
      <c r="F292" s="61">
        <v>3358914</v>
      </c>
      <c r="G292" s="61">
        <v>3358914</v>
      </c>
      <c r="H292" s="61">
        <v>1079456.1599999999</v>
      </c>
      <c r="I292" s="61">
        <v>1390271.84</v>
      </c>
      <c r="J292" s="62">
        <v>1390271.84</v>
      </c>
      <c r="K292" s="62">
        <f>H292+O292</f>
        <v>1079456.1599999999</v>
      </c>
      <c r="L292" s="61">
        <v>889186</v>
      </c>
      <c r="M292" s="62">
        <v>889186</v>
      </c>
      <c r="N292" s="62">
        <v>0</v>
      </c>
      <c r="O292" s="61">
        <v>0</v>
      </c>
      <c r="P292" s="61">
        <v>0</v>
      </c>
      <c r="Q292" s="62">
        <v>0</v>
      </c>
      <c r="R292" s="63">
        <f t="shared" si="8"/>
        <v>0.41390516101335134</v>
      </c>
    </row>
    <row r="293" spans="1:18" ht="22.5" x14ac:dyDescent="0.25">
      <c r="A293" s="3">
        <v>929</v>
      </c>
      <c r="B293" s="3">
        <v>10501</v>
      </c>
      <c r="C293" s="3" t="s">
        <v>2</v>
      </c>
      <c r="D293" s="59" t="s">
        <v>152</v>
      </c>
      <c r="E293" s="60" t="str">
        <f t="shared" si="9"/>
        <v>1</v>
      </c>
      <c r="F293" s="61">
        <v>560700</v>
      </c>
      <c r="G293" s="61">
        <v>810700</v>
      </c>
      <c r="H293" s="61">
        <v>528255</v>
      </c>
      <c r="I293" s="61">
        <v>282445</v>
      </c>
      <c r="J293" s="62">
        <v>272045</v>
      </c>
      <c r="K293" s="62">
        <f>H293+O293</f>
        <v>528255</v>
      </c>
      <c r="L293" s="61">
        <v>0</v>
      </c>
      <c r="M293" s="62">
        <v>0</v>
      </c>
      <c r="N293" s="62">
        <v>0</v>
      </c>
      <c r="O293" s="61">
        <v>0</v>
      </c>
      <c r="P293" s="61">
        <v>0</v>
      </c>
      <c r="Q293" s="62">
        <v>0</v>
      </c>
      <c r="R293" s="63">
        <f t="shared" si="8"/>
        <v>0.34839644751449367</v>
      </c>
    </row>
    <row r="294" spans="1:18" ht="22.5" x14ac:dyDescent="0.25">
      <c r="A294" s="3">
        <v>929</v>
      </c>
      <c r="B294" s="3">
        <v>10502</v>
      </c>
      <c r="C294" s="3" t="s">
        <v>2</v>
      </c>
      <c r="D294" s="59" t="s">
        <v>152</v>
      </c>
      <c r="E294" s="60" t="str">
        <f t="shared" si="9"/>
        <v>1</v>
      </c>
      <c r="F294" s="61">
        <v>2250000</v>
      </c>
      <c r="G294" s="61">
        <v>2250000</v>
      </c>
      <c r="H294" s="61">
        <v>611300</v>
      </c>
      <c r="I294" s="61">
        <v>373200</v>
      </c>
      <c r="J294" s="62">
        <v>358400</v>
      </c>
      <c r="K294" s="62">
        <f>H294+O294</f>
        <v>611300</v>
      </c>
      <c r="L294" s="61">
        <v>1265500</v>
      </c>
      <c r="M294" s="62">
        <v>1265500</v>
      </c>
      <c r="N294" s="62">
        <v>0</v>
      </c>
      <c r="O294" s="61">
        <v>0</v>
      </c>
      <c r="P294" s="61">
        <v>0</v>
      </c>
      <c r="Q294" s="62">
        <v>0</v>
      </c>
      <c r="R294" s="63">
        <f t="shared" si="8"/>
        <v>0.16586666666666666</v>
      </c>
    </row>
    <row r="295" spans="1:18" ht="22.5" x14ac:dyDescent="0.25">
      <c r="A295" s="3">
        <v>929</v>
      </c>
      <c r="B295" s="3">
        <v>10801</v>
      </c>
      <c r="C295" s="3" t="s">
        <v>2</v>
      </c>
      <c r="D295" s="59" t="s">
        <v>152</v>
      </c>
      <c r="E295" s="60" t="str">
        <f t="shared" si="9"/>
        <v>1</v>
      </c>
      <c r="F295" s="61">
        <v>500000</v>
      </c>
      <c r="G295" s="61">
        <v>0</v>
      </c>
      <c r="H295" s="61">
        <v>0</v>
      </c>
      <c r="I295" s="61">
        <v>0</v>
      </c>
      <c r="J295" s="62">
        <v>0</v>
      </c>
      <c r="K295" s="62">
        <f>H295+O295</f>
        <v>0</v>
      </c>
      <c r="L295" s="61">
        <v>0</v>
      </c>
      <c r="M295" s="62">
        <v>0</v>
      </c>
      <c r="N295" s="62">
        <v>0</v>
      </c>
      <c r="O295" s="61">
        <v>0</v>
      </c>
      <c r="P295" s="61">
        <v>0</v>
      </c>
      <c r="Q295" s="62">
        <v>0</v>
      </c>
      <c r="R295" s="63" t="str">
        <f t="shared" si="8"/>
        <v/>
      </c>
    </row>
    <row r="296" spans="1:18" ht="22.5" x14ac:dyDescent="0.25">
      <c r="A296" s="3">
        <v>929</v>
      </c>
      <c r="B296" s="3">
        <v>10805</v>
      </c>
      <c r="C296" s="3" t="s">
        <v>2</v>
      </c>
      <c r="D296" s="59" t="s">
        <v>152</v>
      </c>
      <c r="E296" s="60" t="str">
        <f t="shared" si="9"/>
        <v>1</v>
      </c>
      <c r="F296" s="61">
        <v>762500</v>
      </c>
      <c r="G296" s="61">
        <v>1262500</v>
      </c>
      <c r="H296" s="61">
        <v>172930</v>
      </c>
      <c r="I296" s="61">
        <v>496070</v>
      </c>
      <c r="J296" s="62">
        <v>496070</v>
      </c>
      <c r="K296" s="62">
        <f>H296+O296</f>
        <v>172930</v>
      </c>
      <c r="L296" s="61">
        <v>593500</v>
      </c>
      <c r="M296" s="62">
        <v>593500</v>
      </c>
      <c r="N296" s="62">
        <v>0</v>
      </c>
      <c r="O296" s="61">
        <v>0</v>
      </c>
      <c r="P296" s="61">
        <v>0</v>
      </c>
      <c r="Q296" s="62">
        <v>0</v>
      </c>
      <c r="R296" s="63">
        <f t="shared" si="8"/>
        <v>0.39292673267326733</v>
      </c>
    </row>
    <row r="297" spans="1:18" ht="22.5" x14ac:dyDescent="0.25">
      <c r="A297" s="3">
        <v>929</v>
      </c>
      <c r="B297" s="3">
        <v>10806</v>
      </c>
      <c r="C297" s="3" t="s">
        <v>2</v>
      </c>
      <c r="D297" s="59" t="s">
        <v>152</v>
      </c>
      <c r="E297" s="60" t="str">
        <f t="shared" si="9"/>
        <v>1</v>
      </c>
      <c r="F297" s="61">
        <v>140000</v>
      </c>
      <c r="G297" s="61">
        <v>0</v>
      </c>
      <c r="H297" s="61">
        <v>0</v>
      </c>
      <c r="I297" s="61">
        <v>0</v>
      </c>
      <c r="J297" s="62">
        <v>0</v>
      </c>
      <c r="K297" s="62">
        <f>H297+O297</f>
        <v>0</v>
      </c>
      <c r="L297" s="61">
        <v>0</v>
      </c>
      <c r="M297" s="62">
        <v>0</v>
      </c>
      <c r="N297" s="62">
        <v>0</v>
      </c>
      <c r="O297" s="61">
        <v>0</v>
      </c>
      <c r="P297" s="61">
        <v>0</v>
      </c>
      <c r="Q297" s="62">
        <v>0</v>
      </c>
      <c r="R297" s="63" t="str">
        <f t="shared" si="8"/>
        <v/>
      </c>
    </row>
    <row r="298" spans="1:18" ht="22.5" x14ac:dyDescent="0.25">
      <c r="A298" s="3">
        <v>929</v>
      </c>
      <c r="B298" s="3">
        <v>10807</v>
      </c>
      <c r="C298" s="3" t="s">
        <v>2</v>
      </c>
      <c r="D298" s="59" t="s">
        <v>152</v>
      </c>
      <c r="E298" s="60" t="str">
        <f t="shared" si="9"/>
        <v>1</v>
      </c>
      <c r="F298" s="61">
        <v>145000</v>
      </c>
      <c r="G298" s="61">
        <v>77000</v>
      </c>
      <c r="H298" s="61">
        <v>77000</v>
      </c>
      <c r="I298" s="61">
        <v>0</v>
      </c>
      <c r="J298" s="62">
        <v>0</v>
      </c>
      <c r="K298" s="62">
        <f>H298+O298</f>
        <v>77000</v>
      </c>
      <c r="L298" s="61">
        <v>0</v>
      </c>
      <c r="M298" s="62">
        <v>0</v>
      </c>
      <c r="N298" s="62">
        <v>0</v>
      </c>
      <c r="O298" s="61">
        <v>0</v>
      </c>
      <c r="P298" s="61">
        <v>0</v>
      </c>
      <c r="Q298" s="62">
        <v>0</v>
      </c>
      <c r="R298" s="63">
        <f t="shared" si="8"/>
        <v>0</v>
      </c>
    </row>
    <row r="299" spans="1:18" ht="22.5" x14ac:dyDescent="0.25">
      <c r="A299" s="3">
        <v>929</v>
      </c>
      <c r="B299" s="3">
        <v>10808</v>
      </c>
      <c r="C299" s="3" t="s">
        <v>2</v>
      </c>
      <c r="D299" s="59" t="s">
        <v>152</v>
      </c>
      <c r="E299" s="60" t="str">
        <f t="shared" si="9"/>
        <v>1</v>
      </c>
      <c r="F299" s="61">
        <v>0</v>
      </c>
      <c r="G299" s="61">
        <v>123170</v>
      </c>
      <c r="H299" s="61">
        <v>0</v>
      </c>
      <c r="I299" s="61">
        <v>123170</v>
      </c>
      <c r="J299" s="62">
        <v>123170</v>
      </c>
      <c r="K299" s="62">
        <f>H299+O299</f>
        <v>0</v>
      </c>
      <c r="L299" s="61">
        <v>0</v>
      </c>
      <c r="M299" s="62">
        <v>0</v>
      </c>
      <c r="N299" s="62">
        <v>0</v>
      </c>
      <c r="O299" s="61">
        <v>0</v>
      </c>
      <c r="P299" s="61">
        <v>0</v>
      </c>
      <c r="Q299" s="62">
        <v>0</v>
      </c>
      <c r="R299" s="63">
        <f t="shared" si="8"/>
        <v>1</v>
      </c>
    </row>
    <row r="300" spans="1:18" ht="22.5" x14ac:dyDescent="0.25">
      <c r="A300" s="3">
        <v>929</v>
      </c>
      <c r="B300" s="3">
        <v>10899</v>
      </c>
      <c r="C300" s="3" t="s">
        <v>2</v>
      </c>
      <c r="D300" s="59" t="s">
        <v>152</v>
      </c>
      <c r="E300" s="60" t="str">
        <f t="shared" si="9"/>
        <v>1</v>
      </c>
      <c r="F300" s="61">
        <v>30900</v>
      </c>
      <c r="G300" s="61">
        <v>30900</v>
      </c>
      <c r="H300" s="61">
        <v>30900</v>
      </c>
      <c r="I300" s="61">
        <v>0</v>
      </c>
      <c r="J300" s="62">
        <v>0</v>
      </c>
      <c r="K300" s="62">
        <f>H300+O300</f>
        <v>30900</v>
      </c>
      <c r="L300" s="61">
        <v>0</v>
      </c>
      <c r="M300" s="62">
        <v>0</v>
      </c>
      <c r="N300" s="62">
        <v>0</v>
      </c>
      <c r="O300" s="61">
        <v>0</v>
      </c>
      <c r="P300" s="61">
        <v>0</v>
      </c>
      <c r="Q300" s="62">
        <v>0</v>
      </c>
      <c r="R300" s="63">
        <f t="shared" si="8"/>
        <v>0</v>
      </c>
    </row>
    <row r="301" spans="1:18" ht="22.5" x14ac:dyDescent="0.25">
      <c r="A301" s="3">
        <v>929</v>
      </c>
      <c r="B301" s="3">
        <v>20101</v>
      </c>
      <c r="C301" s="3" t="s">
        <v>2</v>
      </c>
      <c r="D301" s="59" t="s">
        <v>152</v>
      </c>
      <c r="E301" s="60" t="str">
        <f t="shared" si="9"/>
        <v>2</v>
      </c>
      <c r="F301" s="61">
        <v>2001025</v>
      </c>
      <c r="G301" s="61">
        <v>297905</v>
      </c>
      <c r="H301" s="61">
        <v>192757.5</v>
      </c>
      <c r="I301" s="61">
        <v>84467.5</v>
      </c>
      <c r="J301" s="62">
        <v>84467.5</v>
      </c>
      <c r="K301" s="62">
        <f>H301+O301</f>
        <v>192757.5</v>
      </c>
      <c r="L301" s="61">
        <v>20680</v>
      </c>
      <c r="M301" s="62">
        <v>20680</v>
      </c>
      <c r="N301" s="62">
        <v>0</v>
      </c>
      <c r="O301" s="61">
        <v>0</v>
      </c>
      <c r="P301" s="61">
        <v>0</v>
      </c>
      <c r="Q301" s="62">
        <v>0</v>
      </c>
      <c r="R301" s="63">
        <f t="shared" si="8"/>
        <v>0.28353837632802403</v>
      </c>
    </row>
    <row r="302" spans="1:18" ht="22.5" x14ac:dyDescent="0.25">
      <c r="A302" s="3">
        <v>929</v>
      </c>
      <c r="B302" s="3">
        <v>20104</v>
      </c>
      <c r="C302" s="3" t="s">
        <v>2</v>
      </c>
      <c r="D302" s="59" t="s">
        <v>152</v>
      </c>
      <c r="E302" s="60" t="str">
        <f t="shared" si="9"/>
        <v>2</v>
      </c>
      <c r="F302" s="61">
        <v>948873</v>
      </c>
      <c r="G302" s="61">
        <v>948873</v>
      </c>
      <c r="H302" s="61">
        <v>0</v>
      </c>
      <c r="I302" s="61">
        <v>0</v>
      </c>
      <c r="J302" s="62">
        <v>0</v>
      </c>
      <c r="K302" s="62">
        <f>H302+O302</f>
        <v>0</v>
      </c>
      <c r="L302" s="61">
        <v>948873</v>
      </c>
      <c r="M302" s="62">
        <v>948873</v>
      </c>
      <c r="N302" s="62">
        <v>0</v>
      </c>
      <c r="O302" s="61">
        <v>0</v>
      </c>
      <c r="P302" s="61">
        <v>0</v>
      </c>
      <c r="Q302" s="62">
        <v>0</v>
      </c>
      <c r="R302" s="63">
        <f t="shared" si="8"/>
        <v>0</v>
      </c>
    </row>
    <row r="303" spans="1:18" ht="22.5" x14ac:dyDescent="0.25">
      <c r="A303" s="3">
        <v>929</v>
      </c>
      <c r="B303" s="3">
        <v>20203</v>
      </c>
      <c r="C303" s="3" t="s">
        <v>2</v>
      </c>
      <c r="D303" s="59" t="s">
        <v>152</v>
      </c>
      <c r="E303" s="60" t="str">
        <f t="shared" si="9"/>
        <v>2</v>
      </c>
      <c r="F303" s="61">
        <v>115796</v>
      </c>
      <c r="G303" s="61">
        <v>33086</v>
      </c>
      <c r="H303" s="61">
        <v>0.95</v>
      </c>
      <c r="I303" s="61">
        <v>33085.050000000003</v>
      </c>
      <c r="J303" s="62">
        <v>33085.050000000003</v>
      </c>
      <c r="K303" s="62">
        <f>H303+O303</f>
        <v>0.95</v>
      </c>
      <c r="L303" s="61">
        <v>0</v>
      </c>
      <c r="M303" s="62">
        <v>0</v>
      </c>
      <c r="N303" s="62">
        <v>0</v>
      </c>
      <c r="O303" s="61">
        <v>0</v>
      </c>
      <c r="P303" s="61">
        <v>0</v>
      </c>
      <c r="Q303" s="62">
        <v>0</v>
      </c>
      <c r="R303" s="63">
        <f t="shared" si="8"/>
        <v>0.99997128694916293</v>
      </c>
    </row>
    <row r="304" spans="1:18" ht="22.5" x14ac:dyDescent="0.25">
      <c r="A304" s="3">
        <v>929</v>
      </c>
      <c r="B304" s="3">
        <v>20301</v>
      </c>
      <c r="C304" s="3" t="s">
        <v>2</v>
      </c>
      <c r="D304" s="59" t="s">
        <v>152</v>
      </c>
      <c r="E304" s="60" t="str">
        <f t="shared" si="9"/>
        <v>2</v>
      </c>
      <c r="F304" s="61">
        <v>9153</v>
      </c>
      <c r="G304" s="61">
        <v>9153</v>
      </c>
      <c r="H304" s="61">
        <v>9153</v>
      </c>
      <c r="I304" s="61">
        <v>0</v>
      </c>
      <c r="J304" s="62">
        <v>0</v>
      </c>
      <c r="K304" s="62">
        <f>H304+O304</f>
        <v>9153</v>
      </c>
      <c r="L304" s="61">
        <v>0</v>
      </c>
      <c r="M304" s="62">
        <v>0</v>
      </c>
      <c r="N304" s="62">
        <v>0</v>
      </c>
      <c r="O304" s="61">
        <v>0</v>
      </c>
      <c r="P304" s="61">
        <v>0</v>
      </c>
      <c r="Q304" s="62">
        <v>0</v>
      </c>
      <c r="R304" s="63">
        <f t="shared" si="8"/>
        <v>0</v>
      </c>
    </row>
    <row r="305" spans="1:18" ht="22.5" x14ac:dyDescent="0.25">
      <c r="A305" s="3">
        <v>929</v>
      </c>
      <c r="B305" s="3">
        <v>20304</v>
      </c>
      <c r="C305" s="3" t="s">
        <v>2</v>
      </c>
      <c r="D305" s="59" t="s">
        <v>152</v>
      </c>
      <c r="E305" s="60" t="str">
        <f t="shared" si="9"/>
        <v>2</v>
      </c>
      <c r="F305" s="61">
        <v>387398</v>
      </c>
      <c r="G305" s="61">
        <v>387398</v>
      </c>
      <c r="H305" s="61">
        <v>210431.83</v>
      </c>
      <c r="I305" s="61">
        <v>176966.17</v>
      </c>
      <c r="J305" s="62">
        <v>176966.17</v>
      </c>
      <c r="K305" s="62">
        <f>H305+O305</f>
        <v>210431.83</v>
      </c>
      <c r="L305" s="61">
        <v>0</v>
      </c>
      <c r="M305" s="62">
        <v>0</v>
      </c>
      <c r="N305" s="62">
        <v>0</v>
      </c>
      <c r="O305" s="61">
        <v>0</v>
      </c>
      <c r="P305" s="61">
        <v>0</v>
      </c>
      <c r="Q305" s="62">
        <v>0</v>
      </c>
      <c r="R305" s="63">
        <f t="shared" si="8"/>
        <v>0.45680713374875453</v>
      </c>
    </row>
    <row r="306" spans="1:18" ht="22.5" x14ac:dyDescent="0.25">
      <c r="A306" s="3">
        <v>929</v>
      </c>
      <c r="B306" s="3">
        <v>20306</v>
      </c>
      <c r="C306" s="3" t="s">
        <v>2</v>
      </c>
      <c r="D306" s="59" t="s">
        <v>152</v>
      </c>
      <c r="E306" s="60" t="str">
        <f t="shared" si="9"/>
        <v>2</v>
      </c>
      <c r="F306" s="61">
        <v>0</v>
      </c>
      <c r="G306" s="61">
        <v>100000</v>
      </c>
      <c r="H306" s="61">
        <v>43698.879999999997</v>
      </c>
      <c r="I306" s="61">
        <v>56301.120000000003</v>
      </c>
      <c r="J306" s="62">
        <v>56301.120000000003</v>
      </c>
      <c r="K306" s="62">
        <f>H306+O306</f>
        <v>43698.879999999997</v>
      </c>
      <c r="L306" s="61">
        <v>0</v>
      </c>
      <c r="M306" s="62">
        <v>0</v>
      </c>
      <c r="N306" s="62">
        <v>0</v>
      </c>
      <c r="O306" s="61">
        <v>0</v>
      </c>
      <c r="P306" s="61">
        <v>0</v>
      </c>
      <c r="Q306" s="62">
        <v>0</v>
      </c>
      <c r="R306" s="63">
        <f t="shared" si="8"/>
        <v>0.56301120000000004</v>
      </c>
    </row>
    <row r="307" spans="1:18" ht="22.5" x14ac:dyDescent="0.25">
      <c r="A307" s="3">
        <v>929</v>
      </c>
      <c r="B307" s="3">
        <v>20401</v>
      </c>
      <c r="C307" s="3" t="s">
        <v>2</v>
      </c>
      <c r="D307" s="59" t="s">
        <v>152</v>
      </c>
      <c r="E307" s="60" t="str">
        <f t="shared" si="9"/>
        <v>2</v>
      </c>
      <c r="F307" s="61">
        <v>22059</v>
      </c>
      <c r="G307" s="61">
        <v>0</v>
      </c>
      <c r="H307" s="61">
        <v>0</v>
      </c>
      <c r="I307" s="61">
        <v>0</v>
      </c>
      <c r="J307" s="62">
        <v>0</v>
      </c>
      <c r="K307" s="62">
        <f>H307+O307</f>
        <v>0</v>
      </c>
      <c r="L307" s="61">
        <v>0</v>
      </c>
      <c r="M307" s="62">
        <v>0</v>
      </c>
      <c r="N307" s="62">
        <v>0</v>
      </c>
      <c r="O307" s="61">
        <v>0</v>
      </c>
      <c r="P307" s="61">
        <v>0</v>
      </c>
      <c r="Q307" s="62">
        <v>0</v>
      </c>
      <c r="R307" s="63" t="str">
        <f t="shared" si="8"/>
        <v/>
      </c>
    </row>
    <row r="308" spans="1:18" ht="22.5" x14ac:dyDescent="0.25">
      <c r="A308" s="3">
        <v>929</v>
      </c>
      <c r="B308" s="3">
        <v>20402</v>
      </c>
      <c r="C308" s="3" t="s">
        <v>2</v>
      </c>
      <c r="D308" s="59" t="s">
        <v>152</v>
      </c>
      <c r="E308" s="60" t="str">
        <f t="shared" si="9"/>
        <v>2</v>
      </c>
      <c r="F308" s="61">
        <v>1516987</v>
      </c>
      <c r="G308" s="61">
        <v>1578542</v>
      </c>
      <c r="H308" s="61">
        <v>338786.15</v>
      </c>
      <c r="I308" s="61">
        <v>581213.85</v>
      </c>
      <c r="J308" s="62">
        <v>581213.85</v>
      </c>
      <c r="K308" s="62">
        <f>H308+O308</f>
        <v>338786.15</v>
      </c>
      <c r="L308" s="61">
        <v>658542</v>
      </c>
      <c r="M308" s="62">
        <v>658542</v>
      </c>
      <c r="N308" s="62">
        <v>0</v>
      </c>
      <c r="O308" s="61">
        <v>0</v>
      </c>
      <c r="P308" s="61">
        <v>0</v>
      </c>
      <c r="Q308" s="62">
        <v>0</v>
      </c>
      <c r="R308" s="63">
        <f t="shared" si="8"/>
        <v>0.36819663334900177</v>
      </c>
    </row>
    <row r="309" spans="1:18" ht="22.5" x14ac:dyDescent="0.25">
      <c r="A309" s="3">
        <v>929</v>
      </c>
      <c r="B309" s="3">
        <v>29901</v>
      </c>
      <c r="C309" s="3" t="s">
        <v>2</v>
      </c>
      <c r="D309" s="59" t="s">
        <v>152</v>
      </c>
      <c r="E309" s="60" t="str">
        <f t="shared" si="9"/>
        <v>2</v>
      </c>
      <c r="F309" s="61">
        <v>247652</v>
      </c>
      <c r="G309" s="61">
        <v>247652</v>
      </c>
      <c r="H309" s="61">
        <v>176912.46</v>
      </c>
      <c r="I309" s="61">
        <v>70739.539999999994</v>
      </c>
      <c r="J309" s="62">
        <v>70739.539999999994</v>
      </c>
      <c r="K309" s="62">
        <f>H309+O309</f>
        <v>176912.46</v>
      </c>
      <c r="L309" s="61">
        <v>0</v>
      </c>
      <c r="M309" s="62">
        <v>0</v>
      </c>
      <c r="N309" s="62">
        <v>0</v>
      </c>
      <c r="O309" s="61">
        <v>0</v>
      </c>
      <c r="P309" s="61">
        <v>0</v>
      </c>
      <c r="Q309" s="62">
        <v>0</v>
      </c>
      <c r="R309" s="63">
        <f t="shared" si="8"/>
        <v>0.28564089932647424</v>
      </c>
    </row>
    <row r="310" spans="1:18" ht="22.5" x14ac:dyDescent="0.25">
      <c r="A310" s="3">
        <v>929</v>
      </c>
      <c r="B310" s="3">
        <v>29903</v>
      </c>
      <c r="C310" s="3" t="s">
        <v>2</v>
      </c>
      <c r="D310" s="59" t="s">
        <v>152</v>
      </c>
      <c r="E310" s="60" t="str">
        <f t="shared" si="9"/>
        <v>2</v>
      </c>
      <c r="F310" s="61">
        <v>2901</v>
      </c>
      <c r="G310" s="61">
        <v>2901</v>
      </c>
      <c r="H310" s="61">
        <v>1</v>
      </c>
      <c r="I310" s="61">
        <v>2900</v>
      </c>
      <c r="J310" s="62">
        <v>2900</v>
      </c>
      <c r="K310" s="62">
        <f>H310+O310</f>
        <v>1</v>
      </c>
      <c r="L310" s="61">
        <v>0</v>
      </c>
      <c r="M310" s="62">
        <v>0</v>
      </c>
      <c r="N310" s="62">
        <v>0</v>
      </c>
      <c r="O310" s="61">
        <v>0</v>
      </c>
      <c r="P310" s="61">
        <v>0</v>
      </c>
      <c r="Q310" s="62">
        <v>0</v>
      </c>
      <c r="R310" s="63">
        <f t="shared" si="8"/>
        <v>0.99965529127886932</v>
      </c>
    </row>
    <row r="311" spans="1:18" ht="22.5" x14ac:dyDescent="0.25">
      <c r="A311" s="3">
        <v>929</v>
      </c>
      <c r="B311" s="3">
        <v>29904</v>
      </c>
      <c r="C311" s="3" t="s">
        <v>2</v>
      </c>
      <c r="D311" s="59" t="s">
        <v>152</v>
      </c>
      <c r="E311" s="60" t="str">
        <f t="shared" si="9"/>
        <v>2</v>
      </c>
      <c r="F311" s="61">
        <v>198880</v>
      </c>
      <c r="G311" s="61">
        <v>0</v>
      </c>
      <c r="H311" s="61">
        <v>0</v>
      </c>
      <c r="I311" s="61">
        <v>0</v>
      </c>
      <c r="J311" s="62">
        <v>0</v>
      </c>
      <c r="K311" s="62">
        <f>H311+O311</f>
        <v>0</v>
      </c>
      <c r="L311" s="61">
        <v>0</v>
      </c>
      <c r="M311" s="62">
        <v>0</v>
      </c>
      <c r="N311" s="62">
        <v>0</v>
      </c>
      <c r="O311" s="61">
        <v>0</v>
      </c>
      <c r="P311" s="61">
        <v>0</v>
      </c>
      <c r="Q311" s="62">
        <v>0</v>
      </c>
      <c r="R311" s="63" t="str">
        <f t="shared" si="8"/>
        <v/>
      </c>
    </row>
    <row r="312" spans="1:18" ht="22.5" x14ac:dyDescent="0.25">
      <c r="A312" s="3">
        <v>929</v>
      </c>
      <c r="B312" s="3">
        <v>29905</v>
      </c>
      <c r="C312" s="3" t="s">
        <v>2</v>
      </c>
      <c r="D312" s="59" t="s">
        <v>152</v>
      </c>
      <c r="E312" s="60" t="str">
        <f t="shared" si="9"/>
        <v>2</v>
      </c>
      <c r="F312" s="61">
        <v>42297</v>
      </c>
      <c r="G312" s="61">
        <v>20979.98</v>
      </c>
      <c r="H312" s="61">
        <v>0</v>
      </c>
      <c r="I312" s="61">
        <v>20979.98</v>
      </c>
      <c r="J312" s="62">
        <v>20979.98</v>
      </c>
      <c r="K312" s="62">
        <f>H312+O312</f>
        <v>0</v>
      </c>
      <c r="L312" s="61">
        <v>0</v>
      </c>
      <c r="M312" s="62">
        <v>0</v>
      </c>
      <c r="N312" s="62">
        <v>0</v>
      </c>
      <c r="O312" s="61">
        <v>0</v>
      </c>
      <c r="P312" s="61">
        <v>0</v>
      </c>
      <c r="Q312" s="62">
        <v>0</v>
      </c>
      <c r="R312" s="63">
        <f t="shared" si="8"/>
        <v>1</v>
      </c>
    </row>
    <row r="313" spans="1:18" ht="22.5" x14ac:dyDescent="0.25">
      <c r="A313" s="3">
        <v>929</v>
      </c>
      <c r="B313" s="3">
        <v>29907</v>
      </c>
      <c r="C313" s="3" t="s">
        <v>2</v>
      </c>
      <c r="D313" s="59" t="s">
        <v>152</v>
      </c>
      <c r="E313" s="60" t="str">
        <f t="shared" si="9"/>
        <v>2</v>
      </c>
      <c r="F313" s="61">
        <v>27548</v>
      </c>
      <c r="G313" s="61">
        <v>27548</v>
      </c>
      <c r="H313" s="61">
        <v>763.1</v>
      </c>
      <c r="I313" s="61">
        <v>26784.9</v>
      </c>
      <c r="J313" s="62">
        <v>26784.9</v>
      </c>
      <c r="K313" s="62">
        <f>H313+O313</f>
        <v>763.1</v>
      </c>
      <c r="L313" s="61">
        <v>0</v>
      </c>
      <c r="M313" s="62">
        <v>0</v>
      </c>
      <c r="N313" s="62">
        <v>0</v>
      </c>
      <c r="O313" s="61">
        <v>0</v>
      </c>
      <c r="P313" s="61">
        <v>0</v>
      </c>
      <c r="Q313" s="62">
        <v>0</v>
      </c>
      <c r="R313" s="63">
        <f t="shared" si="8"/>
        <v>0.97229925947437201</v>
      </c>
    </row>
    <row r="314" spans="1:18" ht="33.75" x14ac:dyDescent="0.25">
      <c r="A314" s="3">
        <v>929</v>
      </c>
      <c r="B314" s="3">
        <v>10406</v>
      </c>
      <c r="C314" s="3" t="s">
        <v>2</v>
      </c>
      <c r="D314" s="59" t="s">
        <v>153</v>
      </c>
      <c r="E314" s="60" t="str">
        <f t="shared" si="9"/>
        <v>1</v>
      </c>
      <c r="F314" s="61">
        <v>60000</v>
      </c>
      <c r="G314" s="61">
        <v>60000</v>
      </c>
      <c r="H314" s="61">
        <v>20000</v>
      </c>
      <c r="I314" s="61">
        <v>0</v>
      </c>
      <c r="J314" s="62">
        <v>0</v>
      </c>
      <c r="K314" s="62">
        <f>H314+O314</f>
        <v>20000</v>
      </c>
      <c r="L314" s="61">
        <v>40000</v>
      </c>
      <c r="M314" s="62">
        <v>40000</v>
      </c>
      <c r="N314" s="62">
        <v>0</v>
      </c>
      <c r="O314" s="61">
        <v>0</v>
      </c>
      <c r="P314" s="61">
        <v>0</v>
      </c>
      <c r="Q314" s="62">
        <v>0</v>
      </c>
      <c r="R314" s="63">
        <f t="shared" si="8"/>
        <v>0</v>
      </c>
    </row>
    <row r="315" spans="1:18" ht="33.75" x14ac:dyDescent="0.25">
      <c r="A315" s="3">
        <v>929</v>
      </c>
      <c r="B315" s="3">
        <v>10499</v>
      </c>
      <c r="C315" s="3" t="s">
        <v>2</v>
      </c>
      <c r="D315" s="59" t="s">
        <v>153</v>
      </c>
      <c r="E315" s="60" t="str">
        <f t="shared" si="9"/>
        <v>1</v>
      </c>
      <c r="F315" s="61">
        <v>1220000</v>
      </c>
      <c r="G315" s="61">
        <v>1220000</v>
      </c>
      <c r="H315" s="61">
        <v>448973.72</v>
      </c>
      <c r="I315" s="61">
        <v>51026.28</v>
      </c>
      <c r="J315" s="62">
        <v>51026.28</v>
      </c>
      <c r="K315" s="62">
        <f>H315+O315</f>
        <v>448973.72</v>
      </c>
      <c r="L315" s="61">
        <v>720000</v>
      </c>
      <c r="M315" s="62">
        <v>720000</v>
      </c>
      <c r="N315" s="62">
        <v>0</v>
      </c>
      <c r="O315" s="61">
        <v>0</v>
      </c>
      <c r="P315" s="61">
        <v>0</v>
      </c>
      <c r="Q315" s="62">
        <v>0</v>
      </c>
      <c r="R315" s="63">
        <f t="shared" si="8"/>
        <v>4.1824819672131149E-2</v>
      </c>
    </row>
    <row r="316" spans="1:18" ht="33.75" x14ac:dyDescent="0.25">
      <c r="A316" s="3">
        <v>929</v>
      </c>
      <c r="B316" s="3">
        <v>10501</v>
      </c>
      <c r="C316" s="3" t="s">
        <v>2</v>
      </c>
      <c r="D316" s="59" t="s">
        <v>153</v>
      </c>
      <c r="E316" s="60" t="str">
        <f t="shared" si="9"/>
        <v>1</v>
      </c>
      <c r="F316" s="61">
        <v>122400</v>
      </c>
      <c r="G316" s="61">
        <v>172400</v>
      </c>
      <c r="H316" s="61">
        <v>72720</v>
      </c>
      <c r="I316" s="61">
        <v>99680</v>
      </c>
      <c r="J316" s="62">
        <v>99680</v>
      </c>
      <c r="K316" s="62">
        <f>H316+O316</f>
        <v>72720</v>
      </c>
      <c r="L316" s="61">
        <v>0</v>
      </c>
      <c r="M316" s="62">
        <v>0</v>
      </c>
      <c r="N316" s="62">
        <v>0</v>
      </c>
      <c r="O316" s="61">
        <v>0</v>
      </c>
      <c r="P316" s="61">
        <v>0</v>
      </c>
      <c r="Q316" s="62">
        <v>0</v>
      </c>
      <c r="R316" s="63">
        <f t="shared" si="8"/>
        <v>0.57819025522041767</v>
      </c>
    </row>
    <row r="317" spans="1:18" ht="33.75" x14ac:dyDescent="0.25">
      <c r="A317" s="3">
        <v>929</v>
      </c>
      <c r="B317" s="3">
        <v>10502</v>
      </c>
      <c r="C317" s="3" t="s">
        <v>2</v>
      </c>
      <c r="D317" s="59" t="s">
        <v>153</v>
      </c>
      <c r="E317" s="60" t="str">
        <f t="shared" si="9"/>
        <v>1</v>
      </c>
      <c r="F317" s="61">
        <v>300000</v>
      </c>
      <c r="G317" s="61">
        <v>300000</v>
      </c>
      <c r="H317" s="61">
        <v>203200</v>
      </c>
      <c r="I317" s="61">
        <v>63700</v>
      </c>
      <c r="J317" s="62">
        <v>63700</v>
      </c>
      <c r="K317" s="62">
        <f>H317+O317</f>
        <v>203200</v>
      </c>
      <c r="L317" s="61">
        <v>33100</v>
      </c>
      <c r="M317" s="62">
        <v>33100</v>
      </c>
      <c r="N317" s="62">
        <v>0</v>
      </c>
      <c r="O317" s="61">
        <v>0</v>
      </c>
      <c r="P317" s="61">
        <v>0</v>
      </c>
      <c r="Q317" s="62">
        <v>0</v>
      </c>
      <c r="R317" s="63">
        <f t="shared" si="8"/>
        <v>0.21233333333333335</v>
      </c>
    </row>
    <row r="318" spans="1:18" ht="33.75" x14ac:dyDescent="0.25">
      <c r="A318" s="3">
        <v>929</v>
      </c>
      <c r="B318" s="3">
        <v>10805</v>
      </c>
      <c r="C318" s="3" t="s">
        <v>2</v>
      </c>
      <c r="D318" s="59" t="s">
        <v>153</v>
      </c>
      <c r="E318" s="60" t="str">
        <f t="shared" si="9"/>
        <v>1</v>
      </c>
      <c r="F318" s="61">
        <v>70000</v>
      </c>
      <c r="G318" s="61">
        <v>88042.28</v>
      </c>
      <c r="H318" s="61">
        <v>10000</v>
      </c>
      <c r="I318" s="61">
        <v>0</v>
      </c>
      <c r="J318" s="62">
        <v>0</v>
      </c>
      <c r="K318" s="62">
        <f>H318+O318</f>
        <v>10000</v>
      </c>
      <c r="L318" s="61">
        <v>78042.28</v>
      </c>
      <c r="M318" s="62">
        <v>78042.28</v>
      </c>
      <c r="N318" s="62">
        <v>0</v>
      </c>
      <c r="O318" s="61">
        <v>0</v>
      </c>
      <c r="P318" s="61">
        <v>0</v>
      </c>
      <c r="Q318" s="62">
        <v>0</v>
      </c>
      <c r="R318" s="63">
        <f t="shared" si="8"/>
        <v>0</v>
      </c>
    </row>
    <row r="319" spans="1:18" ht="33.75" x14ac:dyDescent="0.25">
      <c r="A319" s="3">
        <v>929</v>
      </c>
      <c r="B319" s="3">
        <v>10806</v>
      </c>
      <c r="C319" s="3" t="s">
        <v>2</v>
      </c>
      <c r="D319" s="59" t="s">
        <v>153</v>
      </c>
      <c r="E319" s="60" t="str">
        <f t="shared" si="9"/>
        <v>1</v>
      </c>
      <c r="F319" s="61">
        <v>70000</v>
      </c>
      <c r="G319" s="61">
        <v>0</v>
      </c>
      <c r="H319" s="61">
        <v>0</v>
      </c>
      <c r="I319" s="61">
        <v>0</v>
      </c>
      <c r="J319" s="62">
        <v>0</v>
      </c>
      <c r="K319" s="62">
        <f>H319+O319</f>
        <v>0</v>
      </c>
      <c r="L319" s="61">
        <v>0</v>
      </c>
      <c r="M319" s="62">
        <v>0</v>
      </c>
      <c r="N319" s="62">
        <v>0</v>
      </c>
      <c r="O319" s="61">
        <v>0</v>
      </c>
      <c r="P319" s="61">
        <v>0</v>
      </c>
      <c r="Q319" s="62">
        <v>0</v>
      </c>
      <c r="R319" s="63" t="str">
        <f t="shared" si="8"/>
        <v/>
      </c>
    </row>
    <row r="320" spans="1:18" ht="33.75" x14ac:dyDescent="0.25">
      <c r="A320" s="3">
        <v>929</v>
      </c>
      <c r="B320" s="3">
        <v>10807</v>
      </c>
      <c r="C320" s="3" t="s">
        <v>2</v>
      </c>
      <c r="D320" s="59" t="s">
        <v>153</v>
      </c>
      <c r="E320" s="60" t="str">
        <f t="shared" si="9"/>
        <v>1</v>
      </c>
      <c r="F320" s="61">
        <v>1000000</v>
      </c>
      <c r="G320" s="61">
        <v>0</v>
      </c>
      <c r="H320" s="61">
        <v>0</v>
      </c>
      <c r="I320" s="61">
        <v>0</v>
      </c>
      <c r="J320" s="62">
        <v>0</v>
      </c>
      <c r="K320" s="62">
        <f>H320+O320</f>
        <v>0</v>
      </c>
      <c r="L320" s="61">
        <v>0</v>
      </c>
      <c r="M320" s="62">
        <v>0</v>
      </c>
      <c r="N320" s="62">
        <v>0</v>
      </c>
      <c r="O320" s="61">
        <v>0</v>
      </c>
      <c r="P320" s="61">
        <v>0</v>
      </c>
      <c r="Q320" s="62">
        <v>0</v>
      </c>
      <c r="R320" s="63" t="str">
        <f t="shared" si="8"/>
        <v/>
      </c>
    </row>
    <row r="321" spans="1:18" ht="33.75" x14ac:dyDescent="0.25">
      <c r="A321" s="3">
        <v>929</v>
      </c>
      <c r="B321" s="3">
        <v>10808</v>
      </c>
      <c r="C321" s="3" t="s">
        <v>2</v>
      </c>
      <c r="D321" s="59" t="s">
        <v>153</v>
      </c>
      <c r="E321" s="60" t="str">
        <f t="shared" si="9"/>
        <v>1</v>
      </c>
      <c r="F321" s="61">
        <v>100000</v>
      </c>
      <c r="G321" s="61">
        <v>49150</v>
      </c>
      <c r="H321" s="61">
        <v>0</v>
      </c>
      <c r="I321" s="61">
        <v>0</v>
      </c>
      <c r="J321" s="62">
        <v>0</v>
      </c>
      <c r="K321" s="62">
        <f>H321+O321</f>
        <v>0</v>
      </c>
      <c r="L321" s="61">
        <v>49150</v>
      </c>
      <c r="M321" s="62">
        <v>49150</v>
      </c>
      <c r="N321" s="62">
        <v>0</v>
      </c>
      <c r="O321" s="61">
        <v>0</v>
      </c>
      <c r="P321" s="61">
        <v>0</v>
      </c>
      <c r="Q321" s="62">
        <v>0</v>
      </c>
      <c r="R321" s="63">
        <f t="shared" si="8"/>
        <v>0</v>
      </c>
    </row>
    <row r="322" spans="1:18" ht="33.75" x14ac:dyDescent="0.25">
      <c r="A322" s="3">
        <v>929</v>
      </c>
      <c r="B322" s="3">
        <v>20101</v>
      </c>
      <c r="C322" s="3" t="s">
        <v>2</v>
      </c>
      <c r="D322" s="59" t="s">
        <v>153</v>
      </c>
      <c r="E322" s="60" t="str">
        <f t="shared" si="9"/>
        <v>2</v>
      </c>
      <c r="F322" s="61">
        <v>107847</v>
      </c>
      <c r="G322" s="61">
        <v>53475</v>
      </c>
      <c r="H322" s="61">
        <v>5487.07</v>
      </c>
      <c r="I322" s="61">
        <v>47987.93</v>
      </c>
      <c r="J322" s="62">
        <v>47987.93</v>
      </c>
      <c r="K322" s="62">
        <f>H322+O322</f>
        <v>5487.07</v>
      </c>
      <c r="L322" s="61">
        <v>0</v>
      </c>
      <c r="M322" s="62">
        <v>0</v>
      </c>
      <c r="N322" s="62">
        <v>0</v>
      </c>
      <c r="O322" s="61">
        <v>0</v>
      </c>
      <c r="P322" s="61">
        <v>0</v>
      </c>
      <c r="Q322" s="62">
        <v>0</v>
      </c>
      <c r="R322" s="63">
        <f t="shared" si="8"/>
        <v>0.89738999532491814</v>
      </c>
    </row>
    <row r="323" spans="1:18" ht="33.75" x14ac:dyDescent="0.25">
      <c r="A323" s="3">
        <v>929</v>
      </c>
      <c r="B323" s="3">
        <v>20203</v>
      </c>
      <c r="C323" s="3" t="s">
        <v>2</v>
      </c>
      <c r="D323" s="59" t="s">
        <v>153</v>
      </c>
      <c r="E323" s="60" t="str">
        <f t="shared" si="9"/>
        <v>2</v>
      </c>
      <c r="F323" s="61">
        <v>34272</v>
      </c>
      <c r="G323" s="61">
        <v>203.71</v>
      </c>
      <c r="H323" s="61">
        <v>0</v>
      </c>
      <c r="I323" s="61">
        <v>0</v>
      </c>
      <c r="J323" s="62">
        <v>0</v>
      </c>
      <c r="K323" s="62">
        <f>H323+O323</f>
        <v>0</v>
      </c>
      <c r="L323" s="61">
        <v>203.71</v>
      </c>
      <c r="M323" s="62">
        <v>203.71</v>
      </c>
      <c r="N323" s="62">
        <v>0</v>
      </c>
      <c r="O323" s="61">
        <v>0</v>
      </c>
      <c r="P323" s="61">
        <v>0</v>
      </c>
      <c r="Q323" s="62">
        <v>0</v>
      </c>
      <c r="R323" s="63">
        <f t="shared" si="8"/>
        <v>0</v>
      </c>
    </row>
    <row r="324" spans="1:18" ht="33.75" x14ac:dyDescent="0.25">
      <c r="A324" s="3">
        <v>929</v>
      </c>
      <c r="B324" s="3">
        <v>20306</v>
      </c>
      <c r="C324" s="3" t="s">
        <v>2</v>
      </c>
      <c r="D324" s="59" t="s">
        <v>153</v>
      </c>
      <c r="E324" s="60" t="str">
        <f t="shared" si="9"/>
        <v>2</v>
      </c>
      <c r="F324" s="61">
        <v>0</v>
      </c>
      <c r="G324" s="61">
        <v>90000</v>
      </c>
      <c r="H324" s="61">
        <v>0</v>
      </c>
      <c r="I324" s="61">
        <v>0</v>
      </c>
      <c r="J324" s="62">
        <v>0</v>
      </c>
      <c r="K324" s="62">
        <f>H324+O324</f>
        <v>0</v>
      </c>
      <c r="L324" s="61">
        <v>90000</v>
      </c>
      <c r="M324" s="62">
        <v>90000</v>
      </c>
      <c r="N324" s="62">
        <v>0</v>
      </c>
      <c r="O324" s="61">
        <v>0</v>
      </c>
      <c r="P324" s="61">
        <v>0</v>
      </c>
      <c r="Q324" s="62">
        <v>0</v>
      </c>
      <c r="R324" s="63">
        <f t="shared" si="8"/>
        <v>0</v>
      </c>
    </row>
    <row r="325" spans="1:18" ht="33.75" x14ac:dyDescent="0.25">
      <c r="A325" s="3">
        <v>929</v>
      </c>
      <c r="B325" s="3">
        <v>20402</v>
      </c>
      <c r="C325" s="3" t="s">
        <v>2</v>
      </c>
      <c r="D325" s="59" t="s">
        <v>153</v>
      </c>
      <c r="E325" s="60" t="str">
        <f t="shared" si="9"/>
        <v>2</v>
      </c>
      <c r="F325" s="61">
        <v>360718</v>
      </c>
      <c r="G325" s="61">
        <v>171557</v>
      </c>
      <c r="H325" s="61">
        <v>124844.87</v>
      </c>
      <c r="I325" s="61">
        <v>0</v>
      </c>
      <c r="J325" s="62">
        <v>0</v>
      </c>
      <c r="K325" s="62">
        <f>H325+O325</f>
        <v>124844.87</v>
      </c>
      <c r="L325" s="61">
        <v>46712.13</v>
      </c>
      <c r="M325" s="62">
        <v>46712.13</v>
      </c>
      <c r="N325" s="62">
        <v>0</v>
      </c>
      <c r="O325" s="61">
        <v>0</v>
      </c>
      <c r="P325" s="61">
        <v>0</v>
      </c>
      <c r="Q325" s="62">
        <v>0</v>
      </c>
      <c r="R325" s="63">
        <f t="shared" si="8"/>
        <v>0</v>
      </c>
    </row>
    <row r="326" spans="1:18" ht="33.75" x14ac:dyDescent="0.25">
      <c r="A326" s="3">
        <v>929</v>
      </c>
      <c r="B326" s="3">
        <v>29901</v>
      </c>
      <c r="C326" s="3" t="s">
        <v>2</v>
      </c>
      <c r="D326" s="59" t="s">
        <v>153</v>
      </c>
      <c r="E326" s="60" t="str">
        <f t="shared" si="9"/>
        <v>2</v>
      </c>
      <c r="F326" s="61">
        <v>40680</v>
      </c>
      <c r="G326" s="61">
        <v>40680</v>
      </c>
      <c r="H326" s="61">
        <v>5851.14</v>
      </c>
      <c r="I326" s="61">
        <v>34828.86</v>
      </c>
      <c r="J326" s="62">
        <v>34828.86</v>
      </c>
      <c r="K326" s="62">
        <f>H326+O326</f>
        <v>5851.14</v>
      </c>
      <c r="L326" s="61">
        <v>0</v>
      </c>
      <c r="M326" s="62">
        <v>0</v>
      </c>
      <c r="N326" s="62">
        <v>0</v>
      </c>
      <c r="O326" s="61">
        <v>0</v>
      </c>
      <c r="P326" s="61">
        <v>0</v>
      </c>
      <c r="Q326" s="62">
        <v>0</v>
      </c>
      <c r="R326" s="63">
        <f t="shared" si="8"/>
        <v>0.85616666666666663</v>
      </c>
    </row>
    <row r="327" spans="1:18" ht="33.75" x14ac:dyDescent="0.25">
      <c r="A327" s="3">
        <v>929</v>
      </c>
      <c r="B327" s="3">
        <v>29907</v>
      </c>
      <c r="C327" s="3" t="s">
        <v>2</v>
      </c>
      <c r="D327" s="59" t="s">
        <v>153</v>
      </c>
      <c r="E327" s="60" t="str">
        <f t="shared" si="9"/>
        <v>2</v>
      </c>
      <c r="F327" s="61">
        <v>8859</v>
      </c>
      <c r="G327" s="61">
        <v>8859</v>
      </c>
      <c r="H327" s="61">
        <v>0</v>
      </c>
      <c r="I327" s="61">
        <v>0</v>
      </c>
      <c r="J327" s="62">
        <v>0</v>
      </c>
      <c r="K327" s="62">
        <f>H327+O327</f>
        <v>0</v>
      </c>
      <c r="L327" s="61">
        <v>8859</v>
      </c>
      <c r="M327" s="62">
        <v>8859</v>
      </c>
      <c r="N327" s="62">
        <v>0</v>
      </c>
      <c r="O327" s="61">
        <v>0</v>
      </c>
      <c r="P327" s="61">
        <v>0</v>
      </c>
      <c r="Q327" s="62">
        <v>0</v>
      </c>
      <c r="R327" s="63">
        <f t="shared" ref="R327:R390" si="10">IFERROR(I327/G327,"")</f>
        <v>0</v>
      </c>
    </row>
    <row r="328" spans="1:18" ht="22.5" x14ac:dyDescent="0.25">
      <c r="A328" s="3">
        <v>929</v>
      </c>
      <c r="B328" s="3">
        <v>10101</v>
      </c>
      <c r="C328" s="3" t="s">
        <v>2</v>
      </c>
      <c r="D328" s="59" t="s">
        <v>154</v>
      </c>
      <c r="E328" s="60" t="str">
        <f t="shared" si="9"/>
        <v>1</v>
      </c>
      <c r="F328" s="61">
        <v>34440000</v>
      </c>
      <c r="G328" s="61">
        <v>35140000</v>
      </c>
      <c r="H328" s="61">
        <v>748813.33</v>
      </c>
      <c r="I328" s="61">
        <v>0</v>
      </c>
      <c r="J328" s="62">
        <v>0</v>
      </c>
      <c r="K328" s="62">
        <f>H328+O328</f>
        <v>748813.33</v>
      </c>
      <c r="L328" s="61">
        <v>34391186.670000002</v>
      </c>
      <c r="M328" s="62">
        <v>34391186.670000002</v>
      </c>
      <c r="N328" s="62">
        <v>0</v>
      </c>
      <c r="O328" s="61">
        <v>0</v>
      </c>
      <c r="P328" s="61">
        <v>0</v>
      </c>
      <c r="Q328" s="62">
        <v>0</v>
      </c>
      <c r="R328" s="63">
        <f t="shared" si="10"/>
        <v>0</v>
      </c>
    </row>
    <row r="329" spans="1:18" ht="22.5" x14ac:dyDescent="0.25">
      <c r="A329" s="3">
        <v>929</v>
      </c>
      <c r="B329" s="3">
        <v>10103</v>
      </c>
      <c r="C329" s="3" t="s">
        <v>2</v>
      </c>
      <c r="D329" s="59" t="s">
        <v>154</v>
      </c>
      <c r="E329" s="60" t="str">
        <f t="shared" si="9"/>
        <v>1</v>
      </c>
      <c r="F329" s="61">
        <v>98761797</v>
      </c>
      <c r="G329" s="61">
        <v>98761797</v>
      </c>
      <c r="H329" s="61">
        <v>0</v>
      </c>
      <c r="I329" s="61">
        <v>0</v>
      </c>
      <c r="J329" s="62">
        <v>0</v>
      </c>
      <c r="K329" s="62">
        <f>H329+O329</f>
        <v>0</v>
      </c>
      <c r="L329" s="61">
        <v>98761797</v>
      </c>
      <c r="M329" s="62">
        <v>0</v>
      </c>
      <c r="N329" s="62">
        <v>0</v>
      </c>
      <c r="O329" s="61">
        <v>0</v>
      </c>
      <c r="P329" s="61">
        <v>0</v>
      </c>
      <c r="Q329" s="62">
        <v>98761797</v>
      </c>
      <c r="R329" s="63">
        <f t="shared" si="10"/>
        <v>0</v>
      </c>
    </row>
    <row r="330" spans="1:18" ht="22.5" x14ac:dyDescent="0.25">
      <c r="A330" s="3">
        <v>929</v>
      </c>
      <c r="B330" s="3">
        <v>10201</v>
      </c>
      <c r="C330" s="3" t="s">
        <v>2</v>
      </c>
      <c r="D330" s="59" t="s">
        <v>154</v>
      </c>
      <c r="E330" s="60" t="str">
        <f t="shared" si="9"/>
        <v>1</v>
      </c>
      <c r="F330" s="61">
        <v>522704</v>
      </c>
      <c r="G330" s="61">
        <v>0</v>
      </c>
      <c r="H330" s="61">
        <v>0</v>
      </c>
      <c r="I330" s="61">
        <v>0</v>
      </c>
      <c r="J330" s="62">
        <v>0</v>
      </c>
      <c r="K330" s="62">
        <f>H330+O330</f>
        <v>0</v>
      </c>
      <c r="L330" s="61">
        <v>0</v>
      </c>
      <c r="M330" s="62">
        <v>0</v>
      </c>
      <c r="N330" s="62">
        <v>0</v>
      </c>
      <c r="O330" s="61">
        <v>0</v>
      </c>
      <c r="P330" s="61">
        <v>0</v>
      </c>
      <c r="Q330" s="62">
        <v>0</v>
      </c>
      <c r="R330" s="63" t="str">
        <f t="shared" si="10"/>
        <v/>
      </c>
    </row>
    <row r="331" spans="1:18" ht="22.5" x14ac:dyDescent="0.25">
      <c r="A331" s="3">
        <v>929</v>
      </c>
      <c r="B331" s="3">
        <v>10202</v>
      </c>
      <c r="C331" s="3" t="s">
        <v>2</v>
      </c>
      <c r="D331" s="59" t="s">
        <v>154</v>
      </c>
      <c r="E331" s="60" t="str">
        <f t="shared" si="9"/>
        <v>1</v>
      </c>
      <c r="F331" s="61">
        <v>2854755</v>
      </c>
      <c r="G331" s="61">
        <v>0</v>
      </c>
      <c r="H331" s="61">
        <v>0</v>
      </c>
      <c r="I331" s="61">
        <v>0</v>
      </c>
      <c r="J331" s="62">
        <v>0</v>
      </c>
      <c r="K331" s="62">
        <f>H331+O331</f>
        <v>0</v>
      </c>
      <c r="L331" s="61">
        <v>0</v>
      </c>
      <c r="M331" s="62">
        <v>0</v>
      </c>
      <c r="N331" s="62">
        <v>0</v>
      </c>
      <c r="O331" s="61">
        <v>0</v>
      </c>
      <c r="P331" s="61">
        <v>0</v>
      </c>
      <c r="Q331" s="62">
        <v>0</v>
      </c>
      <c r="R331" s="63" t="str">
        <f t="shared" si="10"/>
        <v/>
      </c>
    </row>
    <row r="332" spans="1:18" ht="22.5" x14ac:dyDescent="0.25">
      <c r="A332" s="3">
        <v>929</v>
      </c>
      <c r="B332" s="3">
        <v>10203</v>
      </c>
      <c r="C332" s="3" t="s">
        <v>2</v>
      </c>
      <c r="D332" s="59" t="s">
        <v>154</v>
      </c>
      <c r="E332" s="60" t="str">
        <f t="shared" si="9"/>
        <v>1</v>
      </c>
      <c r="F332" s="61">
        <v>2312159</v>
      </c>
      <c r="G332" s="61">
        <v>2312159</v>
      </c>
      <c r="H332" s="61">
        <v>820019.34</v>
      </c>
      <c r="I332" s="61">
        <v>1376641.61</v>
      </c>
      <c r="J332" s="62">
        <v>1277484.1100000001</v>
      </c>
      <c r="K332" s="62">
        <f>H332+O332</f>
        <v>820019.34</v>
      </c>
      <c r="L332" s="61">
        <v>115498.05</v>
      </c>
      <c r="M332" s="62">
        <v>115498.05</v>
      </c>
      <c r="N332" s="62">
        <v>0</v>
      </c>
      <c r="O332" s="61">
        <v>0</v>
      </c>
      <c r="P332" s="61">
        <v>0</v>
      </c>
      <c r="Q332" s="62">
        <v>0</v>
      </c>
      <c r="R332" s="63">
        <f t="shared" si="10"/>
        <v>0.59539227622321822</v>
      </c>
    </row>
    <row r="333" spans="1:18" ht="22.5" x14ac:dyDescent="0.25">
      <c r="A333" s="3">
        <v>929</v>
      </c>
      <c r="B333" s="3">
        <v>10204</v>
      </c>
      <c r="C333" s="3" t="s">
        <v>2</v>
      </c>
      <c r="D333" s="59" t="s">
        <v>154</v>
      </c>
      <c r="E333" s="60" t="str">
        <f t="shared" si="9"/>
        <v>1</v>
      </c>
      <c r="F333" s="61">
        <v>2964386</v>
      </c>
      <c r="G333" s="61">
        <v>4188589.32</v>
      </c>
      <c r="H333" s="61">
        <v>285889.75</v>
      </c>
      <c r="I333" s="61">
        <v>370366.25</v>
      </c>
      <c r="J333" s="62">
        <v>370366.25</v>
      </c>
      <c r="K333" s="62">
        <f>H333+O333</f>
        <v>285889.75</v>
      </c>
      <c r="L333" s="61">
        <v>3532333.32</v>
      </c>
      <c r="M333" s="62">
        <v>3532333.32</v>
      </c>
      <c r="N333" s="62">
        <v>0</v>
      </c>
      <c r="O333" s="61">
        <v>0</v>
      </c>
      <c r="P333" s="61">
        <v>0</v>
      </c>
      <c r="Q333" s="62">
        <v>0</v>
      </c>
      <c r="R333" s="63">
        <f t="shared" si="10"/>
        <v>8.8422669711625018E-2</v>
      </c>
    </row>
    <row r="334" spans="1:18" ht="22.5" x14ac:dyDescent="0.25">
      <c r="A334" s="3">
        <v>929</v>
      </c>
      <c r="B334" s="3">
        <v>10303</v>
      </c>
      <c r="C334" s="3" t="s">
        <v>2</v>
      </c>
      <c r="D334" s="59" t="s">
        <v>154</v>
      </c>
      <c r="E334" s="60" t="str">
        <f t="shared" si="9"/>
        <v>1</v>
      </c>
      <c r="F334" s="61">
        <v>0</v>
      </c>
      <c r="G334" s="61">
        <v>0</v>
      </c>
      <c r="H334" s="61">
        <v>0</v>
      </c>
      <c r="I334" s="61">
        <v>0</v>
      </c>
      <c r="J334" s="62">
        <v>0</v>
      </c>
      <c r="K334" s="62">
        <f>H334+O334</f>
        <v>0</v>
      </c>
      <c r="L334" s="61">
        <v>0</v>
      </c>
      <c r="M334" s="62">
        <v>0</v>
      </c>
      <c r="N334" s="62">
        <v>0</v>
      </c>
      <c r="O334" s="61">
        <v>0</v>
      </c>
      <c r="P334" s="61">
        <v>0</v>
      </c>
      <c r="Q334" s="62">
        <v>0</v>
      </c>
      <c r="R334" s="63" t="str">
        <f t="shared" si="10"/>
        <v/>
      </c>
    </row>
    <row r="335" spans="1:18" ht="22.5" x14ac:dyDescent="0.25">
      <c r="A335" s="3">
        <v>929</v>
      </c>
      <c r="B335" s="3">
        <v>10304</v>
      </c>
      <c r="C335" s="3" t="s">
        <v>2</v>
      </c>
      <c r="D335" s="59" t="s">
        <v>154</v>
      </c>
      <c r="E335" s="60" t="str">
        <f t="shared" si="9"/>
        <v>1</v>
      </c>
      <c r="F335" s="61">
        <v>1139154</v>
      </c>
      <c r="G335" s="61">
        <v>73260</v>
      </c>
      <c r="H335" s="61">
        <v>71565</v>
      </c>
      <c r="I335" s="61">
        <v>0</v>
      </c>
      <c r="J335" s="62">
        <v>0</v>
      </c>
      <c r="K335" s="62">
        <f>H335+O335</f>
        <v>71565</v>
      </c>
      <c r="L335" s="61">
        <v>1695</v>
      </c>
      <c r="M335" s="62">
        <v>1695</v>
      </c>
      <c r="N335" s="62">
        <v>0</v>
      </c>
      <c r="O335" s="61">
        <v>0</v>
      </c>
      <c r="P335" s="61">
        <v>0</v>
      </c>
      <c r="Q335" s="62">
        <v>0</v>
      </c>
      <c r="R335" s="63">
        <f t="shared" si="10"/>
        <v>0</v>
      </c>
    </row>
    <row r="336" spans="1:18" ht="22.5" x14ac:dyDescent="0.25">
      <c r="A336" s="3">
        <v>929</v>
      </c>
      <c r="B336" s="3">
        <v>10307</v>
      </c>
      <c r="C336" s="3" t="s">
        <v>2</v>
      </c>
      <c r="D336" s="59" t="s">
        <v>154</v>
      </c>
      <c r="E336" s="60" t="str">
        <f t="shared" si="9"/>
        <v>1</v>
      </c>
      <c r="F336" s="61">
        <v>496510</v>
      </c>
      <c r="G336" s="61">
        <v>193510</v>
      </c>
      <c r="H336" s="61">
        <v>109147.64</v>
      </c>
      <c r="I336" s="61">
        <v>84362.36</v>
      </c>
      <c r="J336" s="62">
        <v>84362.36</v>
      </c>
      <c r="K336" s="62">
        <f>H336+O336</f>
        <v>109147.64</v>
      </c>
      <c r="L336" s="61">
        <v>0</v>
      </c>
      <c r="M336" s="62">
        <v>0</v>
      </c>
      <c r="N336" s="62">
        <v>0</v>
      </c>
      <c r="O336" s="61">
        <v>0</v>
      </c>
      <c r="P336" s="61">
        <v>370000</v>
      </c>
      <c r="Q336" s="62">
        <v>0</v>
      </c>
      <c r="R336" s="63">
        <f t="shared" si="10"/>
        <v>0.43595865846726267</v>
      </c>
    </row>
    <row r="337" spans="1:18" ht="22.5" x14ac:dyDescent="0.25">
      <c r="A337" s="3">
        <v>929</v>
      </c>
      <c r="B337" s="3">
        <v>10406</v>
      </c>
      <c r="C337" s="3" t="s">
        <v>2</v>
      </c>
      <c r="D337" s="59" t="s">
        <v>154</v>
      </c>
      <c r="E337" s="60" t="str">
        <f t="shared" si="9"/>
        <v>1</v>
      </c>
      <c r="F337" s="61">
        <v>5268026</v>
      </c>
      <c r="G337" s="61">
        <v>80421204.609999999</v>
      </c>
      <c r="H337" s="61">
        <v>34207618.880000003</v>
      </c>
      <c r="I337" s="61">
        <v>10242056.640000001</v>
      </c>
      <c r="J337" s="62">
        <v>8191627.9500000002</v>
      </c>
      <c r="K337" s="62">
        <f>H337+O337</f>
        <v>34207618.880000003</v>
      </c>
      <c r="L337" s="61">
        <v>35971529.090000004</v>
      </c>
      <c r="M337" s="62">
        <v>35971529.090000004</v>
      </c>
      <c r="N337" s="62">
        <v>0</v>
      </c>
      <c r="O337" s="61">
        <v>0</v>
      </c>
      <c r="P337" s="61">
        <v>1276768</v>
      </c>
      <c r="Q337" s="62">
        <v>0</v>
      </c>
      <c r="R337" s="63">
        <f t="shared" si="10"/>
        <v>0.12735517566130125</v>
      </c>
    </row>
    <row r="338" spans="1:18" ht="22.5" x14ac:dyDescent="0.25">
      <c r="A338" s="3">
        <v>929</v>
      </c>
      <c r="B338" s="3">
        <v>10499</v>
      </c>
      <c r="C338" s="3" t="s">
        <v>2</v>
      </c>
      <c r="D338" s="59" t="s">
        <v>154</v>
      </c>
      <c r="E338" s="60" t="str">
        <f t="shared" si="9"/>
        <v>1</v>
      </c>
      <c r="F338" s="61">
        <v>70792246</v>
      </c>
      <c r="G338" s="61">
        <v>76933095</v>
      </c>
      <c r="H338" s="61">
        <v>30916944.440000001</v>
      </c>
      <c r="I338" s="61">
        <v>13161094.82</v>
      </c>
      <c r="J338" s="62">
        <v>12860634.93</v>
      </c>
      <c r="K338" s="62">
        <f>H338+O338</f>
        <v>30916944.440000001</v>
      </c>
      <c r="L338" s="61">
        <v>32855055.739999998</v>
      </c>
      <c r="M338" s="62">
        <v>32785055.739999998</v>
      </c>
      <c r="N338" s="62">
        <v>0</v>
      </c>
      <c r="O338" s="61">
        <v>0</v>
      </c>
      <c r="P338" s="61">
        <v>0</v>
      </c>
      <c r="Q338" s="62">
        <v>70000</v>
      </c>
      <c r="R338" s="63">
        <f t="shared" si="10"/>
        <v>0.17107195310418749</v>
      </c>
    </row>
    <row r="339" spans="1:18" ht="22.5" x14ac:dyDescent="0.25">
      <c r="A339" s="3">
        <v>929</v>
      </c>
      <c r="B339" s="3">
        <v>10501</v>
      </c>
      <c r="C339" s="3" t="s">
        <v>2</v>
      </c>
      <c r="D339" s="59" t="s">
        <v>154</v>
      </c>
      <c r="E339" s="60" t="str">
        <f t="shared" si="9"/>
        <v>1</v>
      </c>
      <c r="F339" s="61">
        <v>2291222</v>
      </c>
      <c r="G339" s="61">
        <v>1671222</v>
      </c>
      <c r="H339" s="61">
        <v>626448.43000000005</v>
      </c>
      <c r="I339" s="61">
        <v>511932.57</v>
      </c>
      <c r="J339" s="62">
        <v>511932.57</v>
      </c>
      <c r="K339" s="62">
        <f>H339+O339</f>
        <v>626448.43000000005</v>
      </c>
      <c r="L339" s="61">
        <v>532841</v>
      </c>
      <c r="M339" s="62">
        <v>532841</v>
      </c>
      <c r="N339" s="62">
        <v>0</v>
      </c>
      <c r="O339" s="61">
        <v>0</v>
      </c>
      <c r="P339" s="61">
        <v>0</v>
      </c>
      <c r="Q339" s="62">
        <v>0</v>
      </c>
      <c r="R339" s="63">
        <f t="shared" si="10"/>
        <v>0.30632230188448933</v>
      </c>
    </row>
    <row r="340" spans="1:18" ht="22.5" x14ac:dyDescent="0.25">
      <c r="A340" s="3">
        <v>929</v>
      </c>
      <c r="B340" s="3">
        <v>10502</v>
      </c>
      <c r="C340" s="3" t="s">
        <v>2</v>
      </c>
      <c r="D340" s="59" t="s">
        <v>154</v>
      </c>
      <c r="E340" s="60" t="str">
        <f t="shared" si="9"/>
        <v>1</v>
      </c>
      <c r="F340" s="61">
        <v>35869808</v>
      </c>
      <c r="G340" s="61">
        <v>28017709</v>
      </c>
      <c r="H340" s="61">
        <v>6360942.8099999996</v>
      </c>
      <c r="I340" s="61">
        <v>7593191.6100000003</v>
      </c>
      <c r="J340" s="62">
        <v>7593191.6100000003</v>
      </c>
      <c r="K340" s="62">
        <f>H340+O340</f>
        <v>6360942.8099999996</v>
      </c>
      <c r="L340" s="61">
        <v>14063574.58</v>
      </c>
      <c r="M340" s="62">
        <v>14063574.58</v>
      </c>
      <c r="N340" s="62">
        <v>0</v>
      </c>
      <c r="O340" s="61">
        <v>0</v>
      </c>
      <c r="P340" s="61">
        <v>0</v>
      </c>
      <c r="Q340" s="62">
        <v>0</v>
      </c>
      <c r="R340" s="63">
        <f t="shared" si="10"/>
        <v>0.27101400796189296</v>
      </c>
    </row>
    <row r="341" spans="1:18" ht="22.5" x14ac:dyDescent="0.25">
      <c r="A341" s="3">
        <v>929</v>
      </c>
      <c r="B341" s="3">
        <v>10503</v>
      </c>
      <c r="C341" s="3" t="s">
        <v>2</v>
      </c>
      <c r="D341" s="59" t="s">
        <v>154</v>
      </c>
      <c r="E341" s="60" t="str">
        <f t="shared" si="9"/>
        <v>1</v>
      </c>
      <c r="F341" s="61">
        <v>5150000</v>
      </c>
      <c r="G341" s="61">
        <v>5150000</v>
      </c>
      <c r="H341" s="61">
        <v>0</v>
      </c>
      <c r="I341" s="61">
        <v>0</v>
      </c>
      <c r="J341" s="62">
        <v>0</v>
      </c>
      <c r="K341" s="62">
        <f>H341+O341</f>
        <v>0</v>
      </c>
      <c r="L341" s="61">
        <v>5150000</v>
      </c>
      <c r="M341" s="62">
        <v>4038700</v>
      </c>
      <c r="N341" s="62">
        <v>1111300</v>
      </c>
      <c r="O341" s="61">
        <v>0</v>
      </c>
      <c r="P341" s="61">
        <v>0</v>
      </c>
      <c r="Q341" s="62">
        <v>0</v>
      </c>
      <c r="R341" s="63">
        <f t="shared" si="10"/>
        <v>0</v>
      </c>
    </row>
    <row r="342" spans="1:18" ht="22.5" x14ac:dyDescent="0.25">
      <c r="A342" s="3">
        <v>929</v>
      </c>
      <c r="B342" s="3">
        <v>10504</v>
      </c>
      <c r="C342" s="3" t="s">
        <v>2</v>
      </c>
      <c r="D342" s="59" t="s">
        <v>154</v>
      </c>
      <c r="E342" s="60" t="str">
        <f t="shared" ref="E342:E405" si="11">MID(B342,1,1)</f>
        <v>1</v>
      </c>
      <c r="F342" s="61">
        <v>5150000</v>
      </c>
      <c r="G342" s="61">
        <v>5150000</v>
      </c>
      <c r="H342" s="61">
        <v>694950</v>
      </c>
      <c r="I342" s="61">
        <v>0</v>
      </c>
      <c r="J342" s="62">
        <v>0</v>
      </c>
      <c r="K342" s="62">
        <f>H342+O342</f>
        <v>694950</v>
      </c>
      <c r="L342" s="61">
        <v>4455050</v>
      </c>
      <c r="M342" s="62">
        <v>3999650</v>
      </c>
      <c r="N342" s="62">
        <v>455400</v>
      </c>
      <c r="O342" s="61">
        <v>0</v>
      </c>
      <c r="P342" s="61">
        <v>0</v>
      </c>
      <c r="Q342" s="62">
        <v>0</v>
      </c>
      <c r="R342" s="63">
        <f t="shared" si="10"/>
        <v>0</v>
      </c>
    </row>
    <row r="343" spans="1:18" ht="22.5" x14ac:dyDescent="0.25">
      <c r="A343" s="3">
        <v>929</v>
      </c>
      <c r="B343" s="3">
        <v>10701</v>
      </c>
      <c r="C343" s="3" t="s">
        <v>2</v>
      </c>
      <c r="D343" s="59" t="s">
        <v>154</v>
      </c>
      <c r="E343" s="60" t="str">
        <f t="shared" si="11"/>
        <v>1</v>
      </c>
      <c r="F343" s="61">
        <v>5089994</v>
      </c>
      <c r="G343" s="61">
        <v>5731994</v>
      </c>
      <c r="H343" s="61">
        <v>761340</v>
      </c>
      <c r="I343" s="61">
        <v>0</v>
      </c>
      <c r="J343" s="62">
        <v>0</v>
      </c>
      <c r="K343" s="62">
        <f>H343+O343</f>
        <v>761340</v>
      </c>
      <c r="L343" s="61">
        <v>4970654</v>
      </c>
      <c r="M343" s="62">
        <v>3470654</v>
      </c>
      <c r="N343" s="62">
        <v>1500000</v>
      </c>
      <c r="O343" s="61">
        <v>0</v>
      </c>
      <c r="P343" s="61">
        <v>0</v>
      </c>
      <c r="Q343" s="62">
        <v>0</v>
      </c>
      <c r="R343" s="63">
        <f t="shared" si="10"/>
        <v>0</v>
      </c>
    </row>
    <row r="344" spans="1:18" ht="22.5" x14ac:dyDescent="0.25">
      <c r="A344" s="3">
        <v>929</v>
      </c>
      <c r="B344" s="3">
        <v>10702</v>
      </c>
      <c r="C344" s="3" t="s">
        <v>2</v>
      </c>
      <c r="D344" s="59" t="s">
        <v>154</v>
      </c>
      <c r="E344" s="60" t="str">
        <f t="shared" si="11"/>
        <v>1</v>
      </c>
      <c r="F344" s="61">
        <v>3102384</v>
      </c>
      <c r="G344" s="61">
        <v>3102384</v>
      </c>
      <c r="H344" s="61">
        <v>0</v>
      </c>
      <c r="I344" s="61">
        <v>0</v>
      </c>
      <c r="J344" s="62">
        <v>0</v>
      </c>
      <c r="K344" s="62">
        <f>H344+O344</f>
        <v>0</v>
      </c>
      <c r="L344" s="61">
        <v>3102384</v>
      </c>
      <c r="M344" s="62">
        <v>3102384</v>
      </c>
      <c r="N344" s="62">
        <v>0</v>
      </c>
      <c r="O344" s="61">
        <v>0</v>
      </c>
      <c r="P344" s="61">
        <v>0</v>
      </c>
      <c r="Q344" s="62">
        <v>0</v>
      </c>
      <c r="R344" s="63">
        <f t="shared" si="10"/>
        <v>0</v>
      </c>
    </row>
    <row r="345" spans="1:18" ht="22.5" x14ac:dyDescent="0.25">
      <c r="A345" s="3">
        <v>929</v>
      </c>
      <c r="B345" s="3">
        <v>10801</v>
      </c>
      <c r="C345" s="3" t="s">
        <v>2</v>
      </c>
      <c r="D345" s="59" t="s">
        <v>154</v>
      </c>
      <c r="E345" s="60" t="str">
        <f t="shared" si="11"/>
        <v>1</v>
      </c>
      <c r="F345" s="61">
        <v>27000000</v>
      </c>
      <c r="G345" s="61">
        <v>0</v>
      </c>
      <c r="H345" s="61">
        <v>0</v>
      </c>
      <c r="I345" s="61">
        <v>0</v>
      </c>
      <c r="J345" s="62">
        <v>0</v>
      </c>
      <c r="K345" s="62">
        <f>H345+O345</f>
        <v>0</v>
      </c>
      <c r="L345" s="61">
        <v>0</v>
      </c>
      <c r="M345" s="62">
        <v>0</v>
      </c>
      <c r="N345" s="62">
        <v>0</v>
      </c>
      <c r="O345" s="61">
        <v>0</v>
      </c>
      <c r="P345" s="61">
        <v>0</v>
      </c>
      <c r="Q345" s="62">
        <v>0</v>
      </c>
      <c r="R345" s="63" t="str">
        <f t="shared" si="10"/>
        <v/>
      </c>
    </row>
    <row r="346" spans="1:18" ht="22.5" x14ac:dyDescent="0.25">
      <c r="A346" s="3">
        <v>929</v>
      </c>
      <c r="B346" s="3">
        <v>10805</v>
      </c>
      <c r="C346" s="3" t="s">
        <v>2</v>
      </c>
      <c r="D346" s="59" t="s">
        <v>154</v>
      </c>
      <c r="E346" s="60" t="str">
        <f t="shared" si="11"/>
        <v>1</v>
      </c>
      <c r="F346" s="61">
        <v>9380813</v>
      </c>
      <c r="G346" s="61">
        <v>10880813</v>
      </c>
      <c r="H346" s="61">
        <v>712697.96</v>
      </c>
      <c r="I346" s="61">
        <v>4028826.31</v>
      </c>
      <c r="J346" s="62">
        <v>4028826.31</v>
      </c>
      <c r="K346" s="62">
        <f>H346+O346</f>
        <v>712736.83</v>
      </c>
      <c r="L346" s="61">
        <v>6139249.8600000003</v>
      </c>
      <c r="M346" s="62">
        <v>6139249.8600000003</v>
      </c>
      <c r="N346" s="62">
        <v>0</v>
      </c>
      <c r="O346" s="61">
        <v>38.869999999999997</v>
      </c>
      <c r="P346" s="61">
        <v>0</v>
      </c>
      <c r="Q346" s="62">
        <v>0</v>
      </c>
      <c r="R346" s="63">
        <f t="shared" si="10"/>
        <v>0.37026886777670015</v>
      </c>
    </row>
    <row r="347" spans="1:18" ht="22.5" x14ac:dyDescent="0.25">
      <c r="A347" s="3">
        <v>929</v>
      </c>
      <c r="B347" s="3">
        <v>10806</v>
      </c>
      <c r="C347" s="3" t="s">
        <v>2</v>
      </c>
      <c r="D347" s="59" t="s">
        <v>154</v>
      </c>
      <c r="E347" s="60" t="str">
        <f t="shared" si="11"/>
        <v>1</v>
      </c>
      <c r="F347" s="61">
        <v>1150000</v>
      </c>
      <c r="G347" s="61">
        <v>437583.33</v>
      </c>
      <c r="H347" s="61">
        <v>163445.32999999999</v>
      </c>
      <c r="I347" s="61">
        <v>274138</v>
      </c>
      <c r="J347" s="62">
        <v>274138</v>
      </c>
      <c r="K347" s="62">
        <f>H347+O347</f>
        <v>163445.32999999999</v>
      </c>
      <c r="L347" s="61">
        <v>0</v>
      </c>
      <c r="M347" s="62">
        <v>0</v>
      </c>
      <c r="N347" s="62">
        <v>0</v>
      </c>
      <c r="O347" s="61">
        <v>0</v>
      </c>
      <c r="P347" s="61">
        <v>400000</v>
      </c>
      <c r="Q347" s="62">
        <v>0</v>
      </c>
      <c r="R347" s="63">
        <f t="shared" si="10"/>
        <v>0.62648181776028811</v>
      </c>
    </row>
    <row r="348" spans="1:18" ht="22.5" x14ac:dyDescent="0.25">
      <c r="A348" s="3">
        <v>929</v>
      </c>
      <c r="B348" s="3">
        <v>10807</v>
      </c>
      <c r="C348" s="3" t="s">
        <v>2</v>
      </c>
      <c r="D348" s="59" t="s">
        <v>154</v>
      </c>
      <c r="E348" s="60" t="str">
        <f t="shared" si="11"/>
        <v>1</v>
      </c>
      <c r="F348" s="61">
        <v>3050212</v>
      </c>
      <c r="G348" s="61">
        <v>2592489.4500000002</v>
      </c>
      <c r="H348" s="61">
        <v>1160234.21</v>
      </c>
      <c r="I348" s="61">
        <v>976515.03</v>
      </c>
      <c r="J348" s="62">
        <v>976515.03</v>
      </c>
      <c r="K348" s="62">
        <f>H348+O348</f>
        <v>1160234.21</v>
      </c>
      <c r="L348" s="61">
        <v>455740.21</v>
      </c>
      <c r="M348" s="62">
        <v>455740.21</v>
      </c>
      <c r="N348" s="62">
        <v>0</v>
      </c>
      <c r="O348" s="61">
        <v>0</v>
      </c>
      <c r="P348" s="61">
        <v>0</v>
      </c>
      <c r="Q348" s="62">
        <v>0</v>
      </c>
      <c r="R348" s="63">
        <f t="shared" si="10"/>
        <v>0.37667078259469866</v>
      </c>
    </row>
    <row r="349" spans="1:18" ht="22.5" x14ac:dyDescent="0.25">
      <c r="A349" s="3">
        <v>929</v>
      </c>
      <c r="B349" s="3">
        <v>10808</v>
      </c>
      <c r="C349" s="3" t="s">
        <v>2</v>
      </c>
      <c r="D349" s="59" t="s">
        <v>154</v>
      </c>
      <c r="E349" s="60" t="str">
        <f t="shared" si="11"/>
        <v>1</v>
      </c>
      <c r="F349" s="61">
        <v>1021820</v>
      </c>
      <c r="G349" s="61">
        <v>245000</v>
      </c>
      <c r="H349" s="61">
        <v>181913.23</v>
      </c>
      <c r="I349" s="61">
        <v>63086.77</v>
      </c>
      <c r="J349" s="62">
        <v>63086.77</v>
      </c>
      <c r="K349" s="62">
        <f>H349+O349</f>
        <v>181913.23</v>
      </c>
      <c r="L349" s="61">
        <v>0</v>
      </c>
      <c r="M349" s="62">
        <v>0</v>
      </c>
      <c r="N349" s="62">
        <v>0</v>
      </c>
      <c r="O349" s="61">
        <v>0</v>
      </c>
      <c r="P349" s="61">
        <v>0</v>
      </c>
      <c r="Q349" s="62">
        <v>0</v>
      </c>
      <c r="R349" s="63">
        <f t="shared" si="10"/>
        <v>0.25749702040816325</v>
      </c>
    </row>
    <row r="350" spans="1:18" ht="22.5" x14ac:dyDescent="0.25">
      <c r="A350" s="3">
        <v>929</v>
      </c>
      <c r="B350" s="3">
        <v>10899</v>
      </c>
      <c r="C350" s="3" t="s">
        <v>2</v>
      </c>
      <c r="D350" s="59" t="s">
        <v>154</v>
      </c>
      <c r="E350" s="60" t="str">
        <f t="shared" si="11"/>
        <v>1</v>
      </c>
      <c r="F350" s="61">
        <v>428890</v>
      </c>
      <c r="G350" s="61">
        <v>2078890</v>
      </c>
      <c r="H350" s="61">
        <v>1036047.5</v>
      </c>
      <c r="I350" s="61">
        <v>641550</v>
      </c>
      <c r="J350" s="62">
        <v>498040</v>
      </c>
      <c r="K350" s="62">
        <f>H350+O350</f>
        <v>1036047.5</v>
      </c>
      <c r="L350" s="61">
        <v>401292.5</v>
      </c>
      <c r="M350" s="62">
        <v>401292.5</v>
      </c>
      <c r="N350" s="62">
        <v>0</v>
      </c>
      <c r="O350" s="61">
        <v>0</v>
      </c>
      <c r="P350" s="61">
        <v>400000</v>
      </c>
      <c r="Q350" s="62">
        <v>0</v>
      </c>
      <c r="R350" s="63">
        <f t="shared" si="10"/>
        <v>0.30860218674388734</v>
      </c>
    </row>
    <row r="351" spans="1:18" ht="22.5" x14ac:dyDescent="0.25">
      <c r="A351" s="3">
        <v>929</v>
      </c>
      <c r="B351" s="3">
        <v>10999</v>
      </c>
      <c r="C351" s="3" t="s">
        <v>2</v>
      </c>
      <c r="D351" s="59" t="s">
        <v>154</v>
      </c>
      <c r="E351" s="60" t="str">
        <f t="shared" si="11"/>
        <v>1</v>
      </c>
      <c r="F351" s="61">
        <v>9411669</v>
      </c>
      <c r="G351" s="61">
        <v>9411669</v>
      </c>
      <c r="H351" s="61">
        <v>0</v>
      </c>
      <c r="I351" s="61">
        <v>0</v>
      </c>
      <c r="J351" s="62">
        <v>0</v>
      </c>
      <c r="K351" s="62">
        <f>H351+O351</f>
        <v>0</v>
      </c>
      <c r="L351" s="61">
        <v>9411669</v>
      </c>
      <c r="M351" s="62">
        <v>9411669</v>
      </c>
      <c r="N351" s="62">
        <v>0</v>
      </c>
      <c r="O351" s="61">
        <v>0</v>
      </c>
      <c r="P351" s="61">
        <v>0</v>
      </c>
      <c r="Q351" s="62">
        <v>0</v>
      </c>
      <c r="R351" s="63">
        <f t="shared" si="10"/>
        <v>0</v>
      </c>
    </row>
    <row r="352" spans="1:18" ht="22.5" x14ac:dyDescent="0.25">
      <c r="A352" s="3">
        <v>929</v>
      </c>
      <c r="B352" s="3">
        <v>20101</v>
      </c>
      <c r="C352" s="3" t="s">
        <v>2</v>
      </c>
      <c r="D352" s="59" t="s">
        <v>154</v>
      </c>
      <c r="E352" s="60" t="str">
        <f t="shared" si="11"/>
        <v>2</v>
      </c>
      <c r="F352" s="61">
        <v>15690317</v>
      </c>
      <c r="G352" s="61">
        <v>35981419.079999998</v>
      </c>
      <c r="H352" s="61">
        <v>9219776.6500000004</v>
      </c>
      <c r="I352" s="61">
        <v>18557619.23</v>
      </c>
      <c r="J352" s="62">
        <v>18146444.329999998</v>
      </c>
      <c r="K352" s="62">
        <f>H352+O352</f>
        <v>9219776.6500000004</v>
      </c>
      <c r="L352" s="61">
        <v>8204023.2000000002</v>
      </c>
      <c r="M352" s="62">
        <v>8204023.2000000002</v>
      </c>
      <c r="N352" s="62">
        <v>0</v>
      </c>
      <c r="O352" s="61">
        <v>0</v>
      </c>
      <c r="P352" s="61">
        <v>0</v>
      </c>
      <c r="Q352" s="62">
        <v>0</v>
      </c>
      <c r="R352" s="63">
        <f t="shared" si="10"/>
        <v>0.51575562344385451</v>
      </c>
    </row>
    <row r="353" spans="1:18" ht="22.5" x14ac:dyDescent="0.25">
      <c r="A353" s="3">
        <v>929</v>
      </c>
      <c r="B353" s="3">
        <v>20104</v>
      </c>
      <c r="C353" s="3" t="s">
        <v>2</v>
      </c>
      <c r="D353" s="59" t="s">
        <v>154</v>
      </c>
      <c r="E353" s="60" t="str">
        <f t="shared" si="11"/>
        <v>2</v>
      </c>
      <c r="F353" s="61">
        <v>5798288</v>
      </c>
      <c r="G353" s="61">
        <v>6339671</v>
      </c>
      <c r="H353" s="61">
        <v>200000</v>
      </c>
      <c r="I353" s="61">
        <v>527745.02</v>
      </c>
      <c r="J353" s="62">
        <v>527745.02</v>
      </c>
      <c r="K353" s="62">
        <f>H353+O353</f>
        <v>200000</v>
      </c>
      <c r="L353" s="61">
        <v>5611925.9800000004</v>
      </c>
      <c r="M353" s="62">
        <v>5611925.9800000004</v>
      </c>
      <c r="N353" s="62">
        <v>0</v>
      </c>
      <c r="O353" s="61">
        <v>0</v>
      </c>
      <c r="P353" s="61">
        <v>0</v>
      </c>
      <c r="Q353" s="62">
        <v>0</v>
      </c>
      <c r="R353" s="63">
        <f t="shared" si="10"/>
        <v>8.3244859236386248E-2</v>
      </c>
    </row>
    <row r="354" spans="1:18" ht="22.5" x14ac:dyDescent="0.25">
      <c r="A354" s="3">
        <v>929</v>
      </c>
      <c r="B354" s="3">
        <v>20203</v>
      </c>
      <c r="C354" s="3" t="s">
        <v>2</v>
      </c>
      <c r="D354" s="59" t="s">
        <v>154</v>
      </c>
      <c r="E354" s="60" t="str">
        <f t="shared" si="11"/>
        <v>2</v>
      </c>
      <c r="F354" s="61">
        <v>5619124</v>
      </c>
      <c r="G354" s="61">
        <v>4545353.4800000004</v>
      </c>
      <c r="H354" s="61">
        <v>919985.55</v>
      </c>
      <c r="I354" s="61">
        <v>968731.92</v>
      </c>
      <c r="J354" s="62">
        <v>968731.92</v>
      </c>
      <c r="K354" s="62">
        <f>H354+O354</f>
        <v>919985.55</v>
      </c>
      <c r="L354" s="61">
        <v>2656636.0099999998</v>
      </c>
      <c r="M354" s="62">
        <v>2656636.0099999998</v>
      </c>
      <c r="N354" s="62">
        <v>0</v>
      </c>
      <c r="O354" s="61">
        <v>0</v>
      </c>
      <c r="P354" s="61">
        <v>0</v>
      </c>
      <c r="Q354" s="62">
        <v>0</v>
      </c>
      <c r="R354" s="63">
        <f t="shared" si="10"/>
        <v>0.2131257611234231</v>
      </c>
    </row>
    <row r="355" spans="1:18" ht="22.5" x14ac:dyDescent="0.25">
      <c r="A355" s="3">
        <v>929</v>
      </c>
      <c r="B355" s="3">
        <v>20301</v>
      </c>
      <c r="C355" s="3" t="s">
        <v>2</v>
      </c>
      <c r="D355" s="59" t="s">
        <v>154</v>
      </c>
      <c r="E355" s="60" t="str">
        <f t="shared" si="11"/>
        <v>2</v>
      </c>
      <c r="F355" s="61">
        <v>676019</v>
      </c>
      <c r="G355" s="61">
        <v>418837</v>
      </c>
      <c r="H355" s="61">
        <v>207904.75</v>
      </c>
      <c r="I355" s="61">
        <v>61100</v>
      </c>
      <c r="J355" s="62">
        <v>61100</v>
      </c>
      <c r="K355" s="62">
        <f>H355+O355</f>
        <v>207904.75</v>
      </c>
      <c r="L355" s="61">
        <v>149832.25</v>
      </c>
      <c r="M355" s="62">
        <v>149832.25</v>
      </c>
      <c r="N355" s="62">
        <v>0</v>
      </c>
      <c r="O355" s="61">
        <v>0</v>
      </c>
      <c r="P355" s="61">
        <v>0</v>
      </c>
      <c r="Q355" s="62">
        <v>0</v>
      </c>
      <c r="R355" s="63">
        <f t="shared" si="10"/>
        <v>0.14588013952922019</v>
      </c>
    </row>
    <row r="356" spans="1:18" ht="22.5" x14ac:dyDescent="0.25">
      <c r="A356" s="3">
        <v>929</v>
      </c>
      <c r="B356" s="3">
        <v>20303</v>
      </c>
      <c r="C356" s="3" t="s">
        <v>2</v>
      </c>
      <c r="D356" s="59" t="s">
        <v>154</v>
      </c>
      <c r="E356" s="60" t="str">
        <f t="shared" si="11"/>
        <v>2</v>
      </c>
      <c r="F356" s="61">
        <v>86240</v>
      </c>
      <c r="G356" s="61">
        <v>86240</v>
      </c>
      <c r="H356" s="61">
        <v>43120</v>
      </c>
      <c r="I356" s="61">
        <v>0</v>
      </c>
      <c r="J356" s="62">
        <v>0</v>
      </c>
      <c r="K356" s="62">
        <f>H356+O356</f>
        <v>43120</v>
      </c>
      <c r="L356" s="61">
        <v>43120</v>
      </c>
      <c r="M356" s="62">
        <v>43120</v>
      </c>
      <c r="N356" s="62">
        <v>0</v>
      </c>
      <c r="O356" s="61">
        <v>0</v>
      </c>
      <c r="P356" s="61">
        <v>0</v>
      </c>
      <c r="Q356" s="62">
        <v>0</v>
      </c>
      <c r="R356" s="63">
        <f t="shared" si="10"/>
        <v>0</v>
      </c>
    </row>
    <row r="357" spans="1:18" ht="22.5" x14ac:dyDescent="0.25">
      <c r="A357" s="3">
        <v>929</v>
      </c>
      <c r="B357" s="3">
        <v>20304</v>
      </c>
      <c r="C357" s="3" t="s">
        <v>2</v>
      </c>
      <c r="D357" s="59" t="s">
        <v>154</v>
      </c>
      <c r="E357" s="60" t="str">
        <f t="shared" si="11"/>
        <v>2</v>
      </c>
      <c r="F357" s="61">
        <v>6608172</v>
      </c>
      <c r="G357" s="61">
        <v>7282872</v>
      </c>
      <c r="H357" s="61">
        <v>2657181.31</v>
      </c>
      <c r="I357" s="61">
        <v>88955</v>
      </c>
      <c r="J357" s="62">
        <v>88955</v>
      </c>
      <c r="K357" s="62">
        <f>H357+O357</f>
        <v>2657181.31</v>
      </c>
      <c r="L357" s="61">
        <v>4536735.6900000004</v>
      </c>
      <c r="M357" s="62">
        <v>4536735.6900000004</v>
      </c>
      <c r="N357" s="62">
        <v>0</v>
      </c>
      <c r="O357" s="61">
        <v>0</v>
      </c>
      <c r="P357" s="61">
        <v>0</v>
      </c>
      <c r="Q357" s="62">
        <v>0</v>
      </c>
      <c r="R357" s="63">
        <f t="shared" si="10"/>
        <v>1.2214274808070223E-2</v>
      </c>
    </row>
    <row r="358" spans="1:18" ht="22.5" x14ac:dyDescent="0.25">
      <c r="A358" s="3">
        <v>929</v>
      </c>
      <c r="B358" s="3">
        <v>20305</v>
      </c>
      <c r="C358" s="3" t="s">
        <v>2</v>
      </c>
      <c r="D358" s="59" t="s">
        <v>154</v>
      </c>
      <c r="E358" s="60" t="str">
        <f t="shared" si="11"/>
        <v>2</v>
      </c>
      <c r="F358" s="61">
        <v>100174</v>
      </c>
      <c r="G358" s="61">
        <v>100174</v>
      </c>
      <c r="H358" s="61">
        <v>47087.98</v>
      </c>
      <c r="I358" s="61">
        <v>2999.02</v>
      </c>
      <c r="J358" s="62">
        <v>0</v>
      </c>
      <c r="K358" s="62">
        <f>H358+O358</f>
        <v>47087.98</v>
      </c>
      <c r="L358" s="61">
        <v>50087</v>
      </c>
      <c r="M358" s="62">
        <v>50087</v>
      </c>
      <c r="N358" s="62">
        <v>0</v>
      </c>
      <c r="O358" s="61">
        <v>0</v>
      </c>
      <c r="P358" s="61">
        <v>0</v>
      </c>
      <c r="Q358" s="62">
        <v>0</v>
      </c>
      <c r="R358" s="63">
        <f t="shared" si="10"/>
        <v>2.9938107692614849E-2</v>
      </c>
    </row>
    <row r="359" spans="1:18" ht="22.5" x14ac:dyDescent="0.25">
      <c r="A359" s="3">
        <v>929</v>
      </c>
      <c r="B359" s="3">
        <v>20306</v>
      </c>
      <c r="C359" s="3" t="s">
        <v>2</v>
      </c>
      <c r="D359" s="59" t="s">
        <v>154</v>
      </c>
      <c r="E359" s="60" t="str">
        <f t="shared" si="11"/>
        <v>2</v>
      </c>
      <c r="F359" s="61">
        <v>153321</v>
      </c>
      <c r="G359" s="61">
        <v>103321</v>
      </c>
      <c r="H359" s="61">
        <v>51407.15</v>
      </c>
      <c r="I359" s="61">
        <v>20033.330000000002</v>
      </c>
      <c r="J359" s="62">
        <v>20033.330000000002</v>
      </c>
      <c r="K359" s="62">
        <f>H359+O359</f>
        <v>51407.15</v>
      </c>
      <c r="L359" s="61">
        <v>31880.52</v>
      </c>
      <c r="M359" s="62">
        <v>31880.52</v>
      </c>
      <c r="N359" s="62">
        <v>0</v>
      </c>
      <c r="O359" s="61">
        <v>0</v>
      </c>
      <c r="P359" s="61">
        <v>0</v>
      </c>
      <c r="Q359" s="62">
        <v>0</v>
      </c>
      <c r="R359" s="63">
        <f t="shared" si="10"/>
        <v>0.19389407768023928</v>
      </c>
    </row>
    <row r="360" spans="1:18" ht="22.5" x14ac:dyDescent="0.25">
      <c r="A360" s="3">
        <v>929</v>
      </c>
      <c r="B360" s="3">
        <v>20399</v>
      </c>
      <c r="C360" s="3" t="s">
        <v>2</v>
      </c>
      <c r="D360" s="59" t="s">
        <v>154</v>
      </c>
      <c r="E360" s="60" t="str">
        <f t="shared" si="11"/>
        <v>2</v>
      </c>
      <c r="F360" s="61">
        <v>137200</v>
      </c>
      <c r="G360" s="61">
        <v>137200</v>
      </c>
      <c r="H360" s="61">
        <v>52970</v>
      </c>
      <c r="I360" s="61">
        <v>15630</v>
      </c>
      <c r="J360" s="62">
        <v>15630</v>
      </c>
      <c r="K360" s="62">
        <f>H360+O360</f>
        <v>52970</v>
      </c>
      <c r="L360" s="61">
        <v>68600</v>
      </c>
      <c r="M360" s="62">
        <v>68600</v>
      </c>
      <c r="N360" s="62">
        <v>0</v>
      </c>
      <c r="O360" s="61">
        <v>0</v>
      </c>
      <c r="P360" s="61">
        <v>0</v>
      </c>
      <c r="Q360" s="62">
        <v>0</v>
      </c>
      <c r="R360" s="63">
        <f t="shared" si="10"/>
        <v>0.11392128279883382</v>
      </c>
    </row>
    <row r="361" spans="1:18" ht="22.5" x14ac:dyDescent="0.25">
      <c r="A361" s="3">
        <v>929</v>
      </c>
      <c r="B361" s="3">
        <v>20401</v>
      </c>
      <c r="C361" s="3" t="s">
        <v>2</v>
      </c>
      <c r="D361" s="59" t="s">
        <v>154</v>
      </c>
      <c r="E361" s="60" t="str">
        <f t="shared" si="11"/>
        <v>2</v>
      </c>
      <c r="F361" s="61">
        <v>22059</v>
      </c>
      <c r="G361" s="61">
        <v>29957</v>
      </c>
      <c r="H361" s="61">
        <v>29957</v>
      </c>
      <c r="I361" s="61">
        <v>0</v>
      </c>
      <c r="J361" s="62">
        <v>0</v>
      </c>
      <c r="K361" s="62">
        <f>H361+O361</f>
        <v>29957</v>
      </c>
      <c r="L361" s="61">
        <v>0</v>
      </c>
      <c r="M361" s="62">
        <v>0</v>
      </c>
      <c r="N361" s="62">
        <v>0</v>
      </c>
      <c r="O361" s="61">
        <v>0</v>
      </c>
      <c r="P361" s="61">
        <v>0</v>
      </c>
      <c r="Q361" s="62">
        <v>0</v>
      </c>
      <c r="R361" s="63">
        <f t="shared" si="10"/>
        <v>0</v>
      </c>
    </row>
    <row r="362" spans="1:18" ht="22.5" x14ac:dyDescent="0.25">
      <c r="A362" s="3">
        <v>929</v>
      </c>
      <c r="B362" s="3">
        <v>20402</v>
      </c>
      <c r="C362" s="3" t="s">
        <v>2</v>
      </c>
      <c r="D362" s="59" t="s">
        <v>154</v>
      </c>
      <c r="E362" s="60" t="str">
        <f t="shared" si="11"/>
        <v>2</v>
      </c>
      <c r="F362" s="61">
        <v>13758689</v>
      </c>
      <c r="G362" s="61">
        <v>14714797.5</v>
      </c>
      <c r="H362" s="61">
        <v>676801.96</v>
      </c>
      <c r="I362" s="61">
        <v>542137.69999999995</v>
      </c>
      <c r="J362" s="62">
        <v>542137.69999999995</v>
      </c>
      <c r="K362" s="62">
        <f>H362+O362</f>
        <v>676801.96</v>
      </c>
      <c r="L362" s="61">
        <v>13495857.84</v>
      </c>
      <c r="M362" s="62">
        <v>13495857.84</v>
      </c>
      <c r="N362" s="62">
        <v>0</v>
      </c>
      <c r="O362" s="61">
        <v>0</v>
      </c>
      <c r="P362" s="61">
        <v>0</v>
      </c>
      <c r="Q362" s="62">
        <v>0</v>
      </c>
      <c r="R362" s="63">
        <f t="shared" si="10"/>
        <v>3.6843028250983401E-2</v>
      </c>
    </row>
    <row r="363" spans="1:18" ht="22.5" x14ac:dyDescent="0.25">
      <c r="A363" s="3">
        <v>929</v>
      </c>
      <c r="B363" s="3">
        <v>29901</v>
      </c>
      <c r="C363" s="3" t="s">
        <v>2</v>
      </c>
      <c r="D363" s="59" t="s">
        <v>154</v>
      </c>
      <c r="E363" s="60" t="str">
        <f t="shared" si="11"/>
        <v>2</v>
      </c>
      <c r="F363" s="61">
        <v>4348083</v>
      </c>
      <c r="G363" s="61">
        <v>4199168</v>
      </c>
      <c r="H363" s="61">
        <v>604231.43000000005</v>
      </c>
      <c r="I363" s="61">
        <v>395768.57</v>
      </c>
      <c r="J363" s="62">
        <v>320736.57</v>
      </c>
      <c r="K363" s="62">
        <f>H363+O363</f>
        <v>604231.43000000005</v>
      </c>
      <c r="L363" s="61">
        <v>3199168</v>
      </c>
      <c r="M363" s="62">
        <v>3199168</v>
      </c>
      <c r="N363" s="62">
        <v>0</v>
      </c>
      <c r="O363" s="61">
        <v>0</v>
      </c>
      <c r="P363" s="61">
        <v>269083</v>
      </c>
      <c r="Q363" s="62">
        <v>0</v>
      </c>
      <c r="R363" s="63">
        <f t="shared" si="10"/>
        <v>9.4249282238767301E-2</v>
      </c>
    </row>
    <row r="364" spans="1:18" ht="22.5" x14ac:dyDescent="0.25">
      <c r="A364" s="3">
        <v>929</v>
      </c>
      <c r="B364" s="3">
        <v>29902</v>
      </c>
      <c r="C364" s="3" t="s">
        <v>2</v>
      </c>
      <c r="D364" s="59" t="s">
        <v>154</v>
      </c>
      <c r="E364" s="60" t="str">
        <f t="shared" si="11"/>
        <v>2</v>
      </c>
      <c r="F364" s="61">
        <v>67354</v>
      </c>
      <c r="G364" s="61">
        <v>67354</v>
      </c>
      <c r="H364" s="61">
        <v>0</v>
      </c>
      <c r="I364" s="61">
        <v>0</v>
      </c>
      <c r="J364" s="62">
        <v>0</v>
      </c>
      <c r="K364" s="62">
        <f>H364+O364</f>
        <v>0</v>
      </c>
      <c r="L364" s="61">
        <v>67354</v>
      </c>
      <c r="M364" s="62">
        <v>0</v>
      </c>
      <c r="N364" s="62">
        <v>0</v>
      </c>
      <c r="O364" s="61">
        <v>0</v>
      </c>
      <c r="P364" s="61">
        <v>0</v>
      </c>
      <c r="Q364" s="62">
        <v>67354</v>
      </c>
      <c r="R364" s="63">
        <f t="shared" si="10"/>
        <v>0</v>
      </c>
    </row>
    <row r="365" spans="1:18" ht="22.5" x14ac:dyDescent="0.25">
      <c r="A365" s="3">
        <v>929</v>
      </c>
      <c r="B365" s="3">
        <v>29903</v>
      </c>
      <c r="C365" s="3" t="s">
        <v>2</v>
      </c>
      <c r="D365" s="59" t="s">
        <v>154</v>
      </c>
      <c r="E365" s="60" t="str">
        <f t="shared" si="11"/>
        <v>2</v>
      </c>
      <c r="F365" s="61">
        <v>2429510</v>
      </c>
      <c r="G365" s="61">
        <v>2429510</v>
      </c>
      <c r="H365" s="61">
        <v>0</v>
      </c>
      <c r="I365" s="61">
        <v>22797.75</v>
      </c>
      <c r="J365" s="62">
        <v>22797.75</v>
      </c>
      <c r="K365" s="62">
        <f>H365+O365</f>
        <v>0</v>
      </c>
      <c r="L365" s="61">
        <v>2406712.25</v>
      </c>
      <c r="M365" s="62">
        <v>1007712.25</v>
      </c>
      <c r="N365" s="62">
        <v>1399000</v>
      </c>
      <c r="O365" s="61">
        <v>0</v>
      </c>
      <c r="P365" s="61">
        <v>43091</v>
      </c>
      <c r="Q365" s="62">
        <v>0</v>
      </c>
      <c r="R365" s="63">
        <f t="shared" si="10"/>
        <v>9.3836823063086789E-3</v>
      </c>
    </row>
    <row r="366" spans="1:18" ht="22.5" x14ac:dyDescent="0.25">
      <c r="A366" s="3">
        <v>929</v>
      </c>
      <c r="B366" s="3">
        <v>29904</v>
      </c>
      <c r="C366" s="3" t="s">
        <v>2</v>
      </c>
      <c r="D366" s="59" t="s">
        <v>154</v>
      </c>
      <c r="E366" s="60" t="str">
        <f t="shared" si="11"/>
        <v>2</v>
      </c>
      <c r="F366" s="61">
        <v>0</v>
      </c>
      <c r="G366" s="61">
        <v>206840</v>
      </c>
      <c r="H366" s="61">
        <v>198800</v>
      </c>
      <c r="I366" s="61">
        <v>8040</v>
      </c>
      <c r="J366" s="62">
        <v>8040</v>
      </c>
      <c r="K366" s="62">
        <f>H366+O366</f>
        <v>198800</v>
      </c>
      <c r="L366" s="61">
        <v>0</v>
      </c>
      <c r="M366" s="62">
        <v>0</v>
      </c>
      <c r="N366" s="62">
        <v>0</v>
      </c>
      <c r="O366" s="61">
        <v>0</v>
      </c>
      <c r="P366" s="61">
        <v>0</v>
      </c>
      <c r="Q366" s="62">
        <v>0</v>
      </c>
      <c r="R366" s="63">
        <f t="shared" si="10"/>
        <v>3.8870624637400888E-2</v>
      </c>
    </row>
    <row r="367" spans="1:18" ht="22.5" x14ac:dyDescent="0.25">
      <c r="A367" s="3">
        <v>929</v>
      </c>
      <c r="B367" s="3">
        <v>29905</v>
      </c>
      <c r="C367" s="3" t="s">
        <v>2</v>
      </c>
      <c r="D367" s="59" t="s">
        <v>154</v>
      </c>
      <c r="E367" s="60" t="str">
        <f t="shared" si="11"/>
        <v>2</v>
      </c>
      <c r="F367" s="61">
        <v>2973423</v>
      </c>
      <c r="G367" s="61">
        <v>2824898</v>
      </c>
      <c r="H367" s="61">
        <v>105636.92</v>
      </c>
      <c r="I367" s="61">
        <v>395422.24</v>
      </c>
      <c r="J367" s="62">
        <v>395422.24</v>
      </c>
      <c r="K367" s="62">
        <f>H367+O367</f>
        <v>105636.92</v>
      </c>
      <c r="L367" s="61">
        <v>2323838.84</v>
      </c>
      <c r="M367" s="62">
        <v>2323838.84</v>
      </c>
      <c r="N367" s="62">
        <v>0</v>
      </c>
      <c r="O367" s="61">
        <v>0</v>
      </c>
      <c r="P367" s="61">
        <v>0</v>
      </c>
      <c r="Q367" s="62">
        <v>0</v>
      </c>
      <c r="R367" s="63">
        <f t="shared" si="10"/>
        <v>0.13997752839217556</v>
      </c>
    </row>
    <row r="368" spans="1:18" ht="22.5" x14ac:dyDescent="0.25">
      <c r="A368" s="3">
        <v>929</v>
      </c>
      <c r="B368" s="3">
        <v>29906</v>
      </c>
      <c r="C368" s="3" t="s">
        <v>2</v>
      </c>
      <c r="D368" s="59" t="s">
        <v>154</v>
      </c>
      <c r="E368" s="60" t="str">
        <f t="shared" si="11"/>
        <v>2</v>
      </c>
      <c r="F368" s="61">
        <v>7461350</v>
      </c>
      <c r="G368" s="61">
        <v>7461350</v>
      </c>
      <c r="H368" s="61">
        <v>0</v>
      </c>
      <c r="I368" s="61">
        <v>0</v>
      </c>
      <c r="J368" s="62">
        <v>0</v>
      </c>
      <c r="K368" s="62">
        <f>H368+O368</f>
        <v>0</v>
      </c>
      <c r="L368" s="61">
        <v>7461350</v>
      </c>
      <c r="M368" s="62">
        <v>245534.8</v>
      </c>
      <c r="N368" s="62">
        <v>7215815.2000000002</v>
      </c>
      <c r="O368" s="61">
        <v>0</v>
      </c>
      <c r="P368" s="61">
        <v>0</v>
      </c>
      <c r="Q368" s="62">
        <v>0</v>
      </c>
      <c r="R368" s="63">
        <f t="shared" si="10"/>
        <v>0</v>
      </c>
    </row>
    <row r="369" spans="1:18" ht="22.5" x14ac:dyDescent="0.25">
      <c r="A369" s="3">
        <v>929</v>
      </c>
      <c r="B369" s="3">
        <v>29907</v>
      </c>
      <c r="C369" s="3" t="s">
        <v>2</v>
      </c>
      <c r="D369" s="59" t="s">
        <v>154</v>
      </c>
      <c r="E369" s="60" t="str">
        <f t="shared" si="11"/>
        <v>2</v>
      </c>
      <c r="F369" s="61">
        <v>664547</v>
      </c>
      <c r="G369" s="61">
        <v>553807</v>
      </c>
      <c r="H369" s="61">
        <v>138249.25</v>
      </c>
      <c r="I369" s="61">
        <v>27887.5</v>
      </c>
      <c r="J369" s="62">
        <v>27887.5</v>
      </c>
      <c r="K369" s="62">
        <f>H369+O369</f>
        <v>138249.25</v>
      </c>
      <c r="L369" s="61">
        <v>387670.25</v>
      </c>
      <c r="M369" s="62">
        <v>142850.25</v>
      </c>
      <c r="N369" s="62">
        <v>0</v>
      </c>
      <c r="O369" s="61">
        <v>0</v>
      </c>
      <c r="P369" s="61">
        <v>0</v>
      </c>
      <c r="Q369" s="62">
        <v>244820</v>
      </c>
      <c r="R369" s="63">
        <f t="shared" si="10"/>
        <v>5.0355990444324469E-2</v>
      </c>
    </row>
    <row r="370" spans="1:18" ht="22.5" x14ac:dyDescent="0.25">
      <c r="A370" s="3">
        <v>929</v>
      </c>
      <c r="B370" s="3">
        <v>29999</v>
      </c>
      <c r="C370" s="3" t="s">
        <v>2</v>
      </c>
      <c r="D370" s="59" t="s">
        <v>154</v>
      </c>
      <c r="E370" s="60" t="str">
        <f t="shared" si="11"/>
        <v>2</v>
      </c>
      <c r="F370" s="61">
        <v>1260444</v>
      </c>
      <c r="G370" s="61">
        <v>1360444</v>
      </c>
      <c r="H370" s="61">
        <v>280336.25</v>
      </c>
      <c r="I370" s="61">
        <v>385074.75</v>
      </c>
      <c r="J370" s="62">
        <v>385074.75</v>
      </c>
      <c r="K370" s="62">
        <f>H370+O370</f>
        <v>280336.25</v>
      </c>
      <c r="L370" s="61">
        <v>695033</v>
      </c>
      <c r="M370" s="62">
        <v>695033</v>
      </c>
      <c r="N370" s="62">
        <v>0</v>
      </c>
      <c r="O370" s="61">
        <v>0</v>
      </c>
      <c r="P370" s="61">
        <v>0</v>
      </c>
      <c r="Q370" s="62">
        <v>0</v>
      </c>
      <c r="R370" s="63">
        <f t="shared" si="10"/>
        <v>0.28305079077124823</v>
      </c>
    </row>
    <row r="371" spans="1:18" ht="22.5" x14ac:dyDescent="0.25">
      <c r="A371" s="3">
        <v>929</v>
      </c>
      <c r="B371" s="3">
        <v>50103</v>
      </c>
      <c r="C371" s="3" t="s">
        <v>67</v>
      </c>
      <c r="D371" s="59" t="s">
        <v>154</v>
      </c>
      <c r="E371" s="60" t="str">
        <f t="shared" si="11"/>
        <v>5</v>
      </c>
      <c r="F371" s="61">
        <v>9582840</v>
      </c>
      <c r="G371" s="61">
        <v>9981531</v>
      </c>
      <c r="H371" s="61">
        <v>0</v>
      </c>
      <c r="I371" s="61">
        <v>398689.99</v>
      </c>
      <c r="J371" s="62">
        <v>398689.99</v>
      </c>
      <c r="K371" s="62">
        <f>H371+O371</f>
        <v>0</v>
      </c>
      <c r="L371" s="61">
        <v>9582841.0099999998</v>
      </c>
      <c r="M371" s="62">
        <v>7692996.0099999998</v>
      </c>
      <c r="N371" s="62">
        <v>289845</v>
      </c>
      <c r="O371" s="61">
        <v>0</v>
      </c>
      <c r="P371" s="61">
        <v>0</v>
      </c>
      <c r="Q371" s="62">
        <v>1600000</v>
      </c>
      <c r="R371" s="63">
        <f t="shared" si="10"/>
        <v>3.9942769300621316E-2</v>
      </c>
    </row>
    <row r="372" spans="1:18" ht="22.5" x14ac:dyDescent="0.25">
      <c r="A372" s="3">
        <v>929</v>
      </c>
      <c r="B372" s="3">
        <v>50104</v>
      </c>
      <c r="C372" s="3" t="s">
        <v>67</v>
      </c>
      <c r="D372" s="59" t="s">
        <v>154</v>
      </c>
      <c r="E372" s="60" t="str">
        <f t="shared" si="11"/>
        <v>5</v>
      </c>
      <c r="F372" s="61">
        <v>40138429</v>
      </c>
      <c r="G372" s="61">
        <v>641725.78</v>
      </c>
      <c r="H372" s="61">
        <v>0</v>
      </c>
      <c r="I372" s="61">
        <v>0</v>
      </c>
      <c r="J372" s="62">
        <v>0</v>
      </c>
      <c r="K372" s="62">
        <f>H372+O372</f>
        <v>0</v>
      </c>
      <c r="L372" s="61">
        <v>641725.78</v>
      </c>
      <c r="M372" s="62">
        <v>641725.78</v>
      </c>
      <c r="N372" s="62">
        <v>0</v>
      </c>
      <c r="O372" s="61">
        <v>0</v>
      </c>
      <c r="P372" s="61">
        <v>0</v>
      </c>
      <c r="Q372" s="62">
        <v>0</v>
      </c>
      <c r="R372" s="63">
        <f t="shared" si="10"/>
        <v>0</v>
      </c>
    </row>
    <row r="373" spans="1:18" ht="22.5" x14ac:dyDescent="0.25">
      <c r="A373" s="3">
        <v>929</v>
      </c>
      <c r="B373" s="3">
        <v>50107</v>
      </c>
      <c r="C373" s="3" t="s">
        <v>67</v>
      </c>
      <c r="D373" s="59" t="s">
        <v>154</v>
      </c>
      <c r="E373" s="60" t="str">
        <f t="shared" si="11"/>
        <v>5</v>
      </c>
      <c r="F373" s="61">
        <v>544227</v>
      </c>
      <c r="G373" s="61">
        <v>804127</v>
      </c>
      <c r="H373" s="61">
        <v>0</v>
      </c>
      <c r="I373" s="61">
        <v>259900</v>
      </c>
      <c r="J373" s="62">
        <v>259900</v>
      </c>
      <c r="K373" s="62">
        <f>H373+O373</f>
        <v>0</v>
      </c>
      <c r="L373" s="61">
        <v>544227</v>
      </c>
      <c r="M373" s="62">
        <v>247127.4</v>
      </c>
      <c r="N373" s="62">
        <v>297099.59999999998</v>
      </c>
      <c r="O373" s="61">
        <v>0</v>
      </c>
      <c r="P373" s="61">
        <v>0</v>
      </c>
      <c r="Q373" s="62">
        <v>0</v>
      </c>
      <c r="R373" s="63">
        <f t="shared" si="10"/>
        <v>0.32320765252254929</v>
      </c>
    </row>
    <row r="374" spans="1:18" ht="22.5" x14ac:dyDescent="0.25">
      <c r="A374" s="3">
        <v>929</v>
      </c>
      <c r="B374" s="3">
        <v>50199</v>
      </c>
      <c r="C374" s="3" t="s">
        <v>67</v>
      </c>
      <c r="D374" s="59" t="s">
        <v>154</v>
      </c>
      <c r="E374" s="60" t="str">
        <f t="shared" si="11"/>
        <v>5</v>
      </c>
      <c r="F374" s="61">
        <v>1420504</v>
      </c>
      <c r="G374" s="61">
        <v>2204324</v>
      </c>
      <c r="H374" s="61">
        <v>68000</v>
      </c>
      <c r="I374" s="61">
        <v>720651.79</v>
      </c>
      <c r="J374" s="62">
        <v>720651.79</v>
      </c>
      <c r="K374" s="62">
        <f>H374+O374</f>
        <v>68000</v>
      </c>
      <c r="L374" s="61">
        <v>1415672.21</v>
      </c>
      <c r="M374" s="62">
        <v>1415672.21</v>
      </c>
      <c r="N374" s="62">
        <v>0</v>
      </c>
      <c r="O374" s="61">
        <v>0</v>
      </c>
      <c r="P374" s="61">
        <v>1600000</v>
      </c>
      <c r="Q374" s="62">
        <v>0</v>
      </c>
      <c r="R374" s="63">
        <f t="shared" si="10"/>
        <v>0.32692643640408581</v>
      </c>
    </row>
    <row r="375" spans="1:18" ht="22.5" x14ac:dyDescent="0.25">
      <c r="A375" s="3">
        <v>929</v>
      </c>
      <c r="B375" s="3">
        <v>50201</v>
      </c>
      <c r="C375" s="3" t="s">
        <v>67</v>
      </c>
      <c r="D375" s="59" t="s">
        <v>154</v>
      </c>
      <c r="E375" s="60" t="str">
        <f t="shared" si="11"/>
        <v>5</v>
      </c>
      <c r="F375" s="61">
        <v>0</v>
      </c>
      <c r="G375" s="61">
        <v>25495514.010000002</v>
      </c>
      <c r="H375" s="61">
        <v>0</v>
      </c>
      <c r="I375" s="61">
        <v>25495514.010000002</v>
      </c>
      <c r="J375" s="62">
        <v>25495514.010000002</v>
      </c>
      <c r="K375" s="62">
        <f>H375+O375</f>
        <v>0</v>
      </c>
      <c r="L375" s="61">
        <v>0</v>
      </c>
      <c r="M375" s="62">
        <v>0</v>
      </c>
      <c r="N375" s="62">
        <v>0</v>
      </c>
      <c r="O375" s="61">
        <v>0</v>
      </c>
      <c r="P375" s="61">
        <v>0</v>
      </c>
      <c r="Q375" s="62">
        <v>0</v>
      </c>
      <c r="R375" s="63">
        <f t="shared" si="10"/>
        <v>1</v>
      </c>
    </row>
    <row r="376" spans="1:18" ht="22.5" x14ac:dyDescent="0.25">
      <c r="A376" s="3">
        <v>929</v>
      </c>
      <c r="B376" s="3">
        <v>59903</v>
      </c>
      <c r="C376" s="3" t="s">
        <v>67</v>
      </c>
      <c r="D376" s="59" t="s">
        <v>154</v>
      </c>
      <c r="E376" s="60" t="str">
        <f t="shared" si="11"/>
        <v>5</v>
      </c>
      <c r="F376" s="61">
        <v>12895500</v>
      </c>
      <c r="G376" s="61">
        <v>12895500</v>
      </c>
      <c r="H376" s="61">
        <v>0</v>
      </c>
      <c r="I376" s="61">
        <v>0</v>
      </c>
      <c r="J376" s="62">
        <v>0</v>
      </c>
      <c r="K376" s="62">
        <f>H376+O376</f>
        <v>0</v>
      </c>
      <c r="L376" s="61">
        <v>12895500</v>
      </c>
      <c r="M376" s="62">
        <v>12895500</v>
      </c>
      <c r="N376" s="62">
        <v>0</v>
      </c>
      <c r="O376" s="61">
        <v>0</v>
      </c>
      <c r="P376" s="61">
        <v>0</v>
      </c>
      <c r="Q376" s="62">
        <v>0</v>
      </c>
      <c r="R376" s="63">
        <f t="shared" si="10"/>
        <v>0</v>
      </c>
    </row>
    <row r="377" spans="1:18" ht="22.5" x14ac:dyDescent="0.25">
      <c r="A377" s="3">
        <v>929</v>
      </c>
      <c r="B377" s="3">
        <v>60103</v>
      </c>
      <c r="C377" s="3" t="s">
        <v>2</v>
      </c>
      <c r="D377" s="59" t="s">
        <v>154</v>
      </c>
      <c r="E377" s="60" t="str">
        <f t="shared" si="11"/>
        <v>6</v>
      </c>
      <c r="F377" s="61">
        <v>91833555</v>
      </c>
      <c r="G377" s="61">
        <v>91833555</v>
      </c>
      <c r="H377" s="61">
        <v>56712943.479999997</v>
      </c>
      <c r="I377" s="61">
        <v>35120611.520000003</v>
      </c>
      <c r="J377" s="62">
        <v>28171618.23</v>
      </c>
      <c r="K377" s="62">
        <f>H377+O377</f>
        <v>56712943.479999997</v>
      </c>
      <c r="L377" s="61">
        <v>0</v>
      </c>
      <c r="M377" s="62">
        <v>0</v>
      </c>
      <c r="N377" s="62">
        <v>0</v>
      </c>
      <c r="O377" s="61">
        <v>0</v>
      </c>
      <c r="P377" s="61">
        <v>0</v>
      </c>
      <c r="Q377" s="62">
        <v>0</v>
      </c>
      <c r="R377" s="63">
        <f t="shared" si="10"/>
        <v>0.38243767781830945</v>
      </c>
    </row>
    <row r="378" spans="1:18" ht="22.5" x14ac:dyDescent="0.25">
      <c r="A378" s="3">
        <v>929</v>
      </c>
      <c r="B378" s="3">
        <v>60201</v>
      </c>
      <c r="C378" s="3" t="s">
        <v>2</v>
      </c>
      <c r="D378" s="59" t="s">
        <v>154</v>
      </c>
      <c r="E378" s="60" t="str">
        <f t="shared" si="11"/>
        <v>6</v>
      </c>
      <c r="F378" s="61">
        <v>4384432</v>
      </c>
      <c r="G378" s="61">
        <v>4384432</v>
      </c>
      <c r="H378" s="61">
        <v>2635544.77</v>
      </c>
      <c r="I378" s="61">
        <v>996710.98</v>
      </c>
      <c r="J378" s="62">
        <v>996710.98</v>
      </c>
      <c r="K378" s="62">
        <f>H378+O378</f>
        <v>2635544.77</v>
      </c>
      <c r="L378" s="61">
        <v>752176.25</v>
      </c>
      <c r="M378" s="62">
        <v>752176.25</v>
      </c>
      <c r="N378" s="62">
        <v>0</v>
      </c>
      <c r="O378" s="61">
        <v>0</v>
      </c>
      <c r="P378" s="61">
        <v>0</v>
      </c>
      <c r="Q378" s="62">
        <v>0</v>
      </c>
      <c r="R378" s="63">
        <f t="shared" si="10"/>
        <v>0.22732955602915042</v>
      </c>
    </row>
    <row r="379" spans="1:18" ht="22.5" x14ac:dyDescent="0.25">
      <c r="A379" s="3">
        <v>929</v>
      </c>
      <c r="B379" s="3">
        <v>60301</v>
      </c>
      <c r="C379" s="3" t="s">
        <v>2</v>
      </c>
      <c r="D379" s="59" t="s">
        <v>154</v>
      </c>
      <c r="E379" s="60" t="str">
        <f t="shared" si="11"/>
        <v>6</v>
      </c>
      <c r="F379" s="61">
        <v>259950000</v>
      </c>
      <c r="G379" s="61">
        <v>259950000</v>
      </c>
      <c r="H379" s="61">
        <v>90154284.849999994</v>
      </c>
      <c r="I379" s="61">
        <v>39345715.149999999</v>
      </c>
      <c r="J379" s="62">
        <v>39345715.149999999</v>
      </c>
      <c r="K379" s="62">
        <f>H379+O379</f>
        <v>90154284.849999994</v>
      </c>
      <c r="L379" s="61">
        <v>130450000</v>
      </c>
      <c r="M379" s="62">
        <v>0</v>
      </c>
      <c r="N379" s="62">
        <v>53450000</v>
      </c>
      <c r="O379" s="61">
        <v>0</v>
      </c>
      <c r="P379" s="61">
        <v>0</v>
      </c>
      <c r="Q379" s="62">
        <v>77000000</v>
      </c>
      <c r="R379" s="63">
        <f t="shared" si="10"/>
        <v>0.15135878111175224</v>
      </c>
    </row>
    <row r="380" spans="1:18" ht="22.5" x14ac:dyDescent="0.25">
      <c r="A380" s="3">
        <v>929</v>
      </c>
      <c r="B380" s="3">
        <v>60404</v>
      </c>
      <c r="C380" s="3" t="s">
        <v>2</v>
      </c>
      <c r="D380" s="59" t="s">
        <v>154</v>
      </c>
      <c r="E380" s="60" t="str">
        <f t="shared" si="11"/>
        <v>6</v>
      </c>
      <c r="F380" s="61">
        <v>576714725</v>
      </c>
      <c r="G380" s="61">
        <v>576714725</v>
      </c>
      <c r="H380" s="61">
        <v>288153472.43000001</v>
      </c>
      <c r="I380" s="61">
        <v>288561252.56999999</v>
      </c>
      <c r="J380" s="62">
        <v>288561252.56999999</v>
      </c>
      <c r="K380" s="62">
        <f>H380+O380</f>
        <v>288153472.43000001</v>
      </c>
      <c r="L380" s="61">
        <v>0</v>
      </c>
      <c r="M380" s="62">
        <v>0</v>
      </c>
      <c r="N380" s="62">
        <v>0</v>
      </c>
      <c r="O380" s="61">
        <v>0</v>
      </c>
      <c r="P380" s="61">
        <v>0</v>
      </c>
      <c r="Q380" s="62">
        <v>0</v>
      </c>
      <c r="R380" s="63">
        <f t="shared" si="10"/>
        <v>0.50035353713224506</v>
      </c>
    </row>
    <row r="381" spans="1:18" ht="22.5" x14ac:dyDescent="0.25">
      <c r="A381" s="3">
        <v>929</v>
      </c>
      <c r="B381" s="3">
        <v>10304</v>
      </c>
      <c r="C381" s="3" t="s">
        <v>2</v>
      </c>
      <c r="D381" s="59" t="s">
        <v>155</v>
      </c>
      <c r="E381" s="60" t="str">
        <f t="shared" si="11"/>
        <v>1</v>
      </c>
      <c r="F381" s="61">
        <v>210000</v>
      </c>
      <c r="G381" s="61">
        <v>210000</v>
      </c>
      <c r="H381" s="61">
        <v>0</v>
      </c>
      <c r="I381" s="61">
        <v>0</v>
      </c>
      <c r="J381" s="62">
        <v>0</v>
      </c>
      <c r="K381" s="62">
        <f>H381+O381</f>
        <v>0</v>
      </c>
      <c r="L381" s="61">
        <v>210000</v>
      </c>
      <c r="M381" s="62">
        <v>210000</v>
      </c>
      <c r="N381" s="62">
        <v>0</v>
      </c>
      <c r="O381" s="61">
        <v>0</v>
      </c>
      <c r="P381" s="61">
        <v>0</v>
      </c>
      <c r="Q381" s="62">
        <v>0</v>
      </c>
      <c r="R381" s="63">
        <f t="shared" si="10"/>
        <v>0</v>
      </c>
    </row>
    <row r="382" spans="1:18" ht="22.5" x14ac:dyDescent="0.25">
      <c r="A382" s="3">
        <v>929</v>
      </c>
      <c r="B382" s="3">
        <v>10307</v>
      </c>
      <c r="C382" s="3" t="s">
        <v>2</v>
      </c>
      <c r="D382" s="59" t="s">
        <v>155</v>
      </c>
      <c r="E382" s="60" t="str">
        <f t="shared" si="11"/>
        <v>1</v>
      </c>
      <c r="F382" s="61">
        <v>60000</v>
      </c>
      <c r="G382" s="61">
        <v>60000</v>
      </c>
      <c r="H382" s="61">
        <v>60000</v>
      </c>
      <c r="I382" s="61">
        <v>0</v>
      </c>
      <c r="J382" s="62">
        <v>0</v>
      </c>
      <c r="K382" s="62">
        <f>H382+O382</f>
        <v>60000</v>
      </c>
      <c r="L382" s="61">
        <v>0</v>
      </c>
      <c r="M382" s="62">
        <v>0</v>
      </c>
      <c r="N382" s="62">
        <v>0</v>
      </c>
      <c r="O382" s="61">
        <v>0</v>
      </c>
      <c r="P382" s="61">
        <v>0</v>
      </c>
      <c r="Q382" s="62">
        <v>0</v>
      </c>
      <c r="R382" s="63">
        <f t="shared" si="10"/>
        <v>0</v>
      </c>
    </row>
    <row r="383" spans="1:18" ht="22.5" x14ac:dyDescent="0.25">
      <c r="A383" s="3">
        <v>929</v>
      </c>
      <c r="B383" s="3">
        <v>10406</v>
      </c>
      <c r="C383" s="3" t="s">
        <v>2</v>
      </c>
      <c r="D383" s="59" t="s">
        <v>155</v>
      </c>
      <c r="E383" s="60" t="str">
        <f t="shared" si="11"/>
        <v>1</v>
      </c>
      <c r="F383" s="61">
        <v>160000</v>
      </c>
      <c r="G383" s="61">
        <v>265280</v>
      </c>
      <c r="H383" s="61">
        <v>67800</v>
      </c>
      <c r="I383" s="61">
        <v>9040</v>
      </c>
      <c r="J383" s="62">
        <v>9040</v>
      </c>
      <c r="K383" s="62">
        <f>H383+O383</f>
        <v>67800</v>
      </c>
      <c r="L383" s="61">
        <v>188440</v>
      </c>
      <c r="M383" s="62">
        <v>12160</v>
      </c>
      <c r="N383" s="62">
        <v>176280</v>
      </c>
      <c r="O383" s="61">
        <v>0</v>
      </c>
      <c r="P383" s="61">
        <v>0</v>
      </c>
      <c r="Q383" s="62">
        <v>0</v>
      </c>
      <c r="R383" s="63">
        <f t="shared" si="10"/>
        <v>3.4077201447527142E-2</v>
      </c>
    </row>
    <row r="384" spans="1:18" ht="22.5" x14ac:dyDescent="0.25">
      <c r="A384" s="3">
        <v>929</v>
      </c>
      <c r="B384" s="3">
        <v>10499</v>
      </c>
      <c r="C384" s="3" t="s">
        <v>2</v>
      </c>
      <c r="D384" s="59" t="s">
        <v>155</v>
      </c>
      <c r="E384" s="60" t="str">
        <f t="shared" si="11"/>
        <v>1</v>
      </c>
      <c r="F384" s="61">
        <v>2150000</v>
      </c>
      <c r="G384" s="61">
        <v>2150000</v>
      </c>
      <c r="H384" s="61">
        <v>746222.55</v>
      </c>
      <c r="I384" s="61">
        <v>1403777.45</v>
      </c>
      <c r="J384" s="62">
        <v>1403777.45</v>
      </c>
      <c r="K384" s="62">
        <f>H384+O384</f>
        <v>746222.55</v>
      </c>
      <c r="L384" s="61">
        <v>0</v>
      </c>
      <c r="M384" s="62">
        <v>0</v>
      </c>
      <c r="N384" s="62">
        <v>0</v>
      </c>
      <c r="O384" s="61">
        <v>0</v>
      </c>
      <c r="P384" s="61">
        <v>3500000</v>
      </c>
      <c r="Q384" s="62">
        <v>0</v>
      </c>
      <c r="R384" s="63">
        <f t="shared" si="10"/>
        <v>0.65291974418604648</v>
      </c>
    </row>
    <row r="385" spans="1:18" ht="22.5" x14ac:dyDescent="0.25">
      <c r="A385" s="3">
        <v>929</v>
      </c>
      <c r="B385" s="3">
        <v>10501</v>
      </c>
      <c r="C385" s="3" t="s">
        <v>2</v>
      </c>
      <c r="D385" s="59" t="s">
        <v>155</v>
      </c>
      <c r="E385" s="60" t="str">
        <f t="shared" si="11"/>
        <v>1</v>
      </c>
      <c r="F385" s="61">
        <v>50000</v>
      </c>
      <c r="G385" s="61">
        <v>100000</v>
      </c>
      <c r="H385" s="61">
        <v>77364</v>
      </c>
      <c r="I385" s="61">
        <v>0</v>
      </c>
      <c r="J385" s="62">
        <v>0</v>
      </c>
      <c r="K385" s="62">
        <f>H385+O385</f>
        <v>77364</v>
      </c>
      <c r="L385" s="61">
        <v>22636</v>
      </c>
      <c r="M385" s="62">
        <v>22636</v>
      </c>
      <c r="N385" s="62">
        <v>0</v>
      </c>
      <c r="O385" s="61">
        <v>0</v>
      </c>
      <c r="P385" s="61">
        <v>0</v>
      </c>
      <c r="Q385" s="62">
        <v>0</v>
      </c>
      <c r="R385" s="63">
        <f t="shared" si="10"/>
        <v>0</v>
      </c>
    </row>
    <row r="386" spans="1:18" ht="22.5" x14ac:dyDescent="0.25">
      <c r="A386" s="3">
        <v>929</v>
      </c>
      <c r="B386" s="3">
        <v>10502</v>
      </c>
      <c r="C386" s="3" t="s">
        <v>2</v>
      </c>
      <c r="D386" s="59" t="s">
        <v>155</v>
      </c>
      <c r="E386" s="60" t="str">
        <f t="shared" si="11"/>
        <v>1</v>
      </c>
      <c r="F386" s="61">
        <v>50000</v>
      </c>
      <c r="G386" s="61">
        <v>250000</v>
      </c>
      <c r="H386" s="61">
        <v>117702.64</v>
      </c>
      <c r="I386" s="61">
        <v>132297.35999999999</v>
      </c>
      <c r="J386" s="62">
        <v>132297.35999999999</v>
      </c>
      <c r="K386" s="62">
        <f>H386+O386</f>
        <v>117702.64</v>
      </c>
      <c r="L386" s="61">
        <v>0</v>
      </c>
      <c r="M386" s="62">
        <v>0</v>
      </c>
      <c r="N386" s="62">
        <v>0</v>
      </c>
      <c r="O386" s="61">
        <v>0</v>
      </c>
      <c r="P386" s="61">
        <v>0</v>
      </c>
      <c r="Q386" s="62">
        <v>0</v>
      </c>
      <c r="R386" s="63">
        <f t="shared" si="10"/>
        <v>0.5291894399999999</v>
      </c>
    </row>
    <row r="387" spans="1:18" ht="22.5" x14ac:dyDescent="0.25">
      <c r="A387" s="3">
        <v>929</v>
      </c>
      <c r="B387" s="3">
        <v>10805</v>
      </c>
      <c r="C387" s="3" t="s">
        <v>2</v>
      </c>
      <c r="D387" s="59" t="s">
        <v>155</v>
      </c>
      <c r="E387" s="60" t="str">
        <f t="shared" si="11"/>
        <v>1</v>
      </c>
      <c r="F387" s="61">
        <v>249196</v>
      </c>
      <c r="G387" s="61">
        <v>249196</v>
      </c>
      <c r="H387" s="61">
        <v>0</v>
      </c>
      <c r="I387" s="61">
        <v>0</v>
      </c>
      <c r="J387" s="62">
        <v>0</v>
      </c>
      <c r="K387" s="62">
        <f>H387+O387</f>
        <v>0</v>
      </c>
      <c r="L387" s="61">
        <v>249196</v>
      </c>
      <c r="M387" s="62">
        <v>249196</v>
      </c>
      <c r="N387" s="62">
        <v>0</v>
      </c>
      <c r="O387" s="61">
        <v>0</v>
      </c>
      <c r="P387" s="61">
        <v>0</v>
      </c>
      <c r="Q387" s="62">
        <v>0</v>
      </c>
      <c r="R387" s="63">
        <f t="shared" si="10"/>
        <v>0</v>
      </c>
    </row>
    <row r="388" spans="1:18" ht="22.5" x14ac:dyDescent="0.25">
      <c r="A388" s="3">
        <v>929</v>
      </c>
      <c r="B388" s="3">
        <v>10899</v>
      </c>
      <c r="C388" s="3" t="s">
        <v>2</v>
      </c>
      <c r="D388" s="59" t="s">
        <v>155</v>
      </c>
      <c r="E388" s="60" t="str">
        <f t="shared" si="11"/>
        <v>1</v>
      </c>
      <c r="F388" s="61">
        <v>7910</v>
      </c>
      <c r="G388" s="61">
        <v>7910</v>
      </c>
      <c r="H388" s="61">
        <v>7910</v>
      </c>
      <c r="I388" s="61">
        <v>0</v>
      </c>
      <c r="J388" s="62">
        <v>0</v>
      </c>
      <c r="K388" s="62">
        <f>H388+O388</f>
        <v>7910</v>
      </c>
      <c r="L388" s="61">
        <v>0</v>
      </c>
      <c r="M388" s="62">
        <v>0</v>
      </c>
      <c r="N388" s="62">
        <v>0</v>
      </c>
      <c r="O388" s="61">
        <v>0</v>
      </c>
      <c r="P388" s="61">
        <v>0</v>
      </c>
      <c r="Q388" s="62">
        <v>0</v>
      </c>
      <c r="R388" s="63">
        <f t="shared" si="10"/>
        <v>0</v>
      </c>
    </row>
    <row r="389" spans="1:18" ht="22.5" x14ac:dyDescent="0.25">
      <c r="A389" s="3">
        <v>929</v>
      </c>
      <c r="B389" s="3">
        <v>20101</v>
      </c>
      <c r="C389" s="3" t="s">
        <v>2</v>
      </c>
      <c r="D389" s="59" t="s">
        <v>155</v>
      </c>
      <c r="E389" s="60" t="str">
        <f t="shared" si="11"/>
        <v>2</v>
      </c>
      <c r="F389" s="61">
        <v>181506</v>
      </c>
      <c r="G389" s="61">
        <v>0</v>
      </c>
      <c r="H389" s="61">
        <v>0</v>
      </c>
      <c r="I389" s="61">
        <v>0</v>
      </c>
      <c r="J389" s="62">
        <v>0</v>
      </c>
      <c r="K389" s="62">
        <f>H389+O389</f>
        <v>0</v>
      </c>
      <c r="L389" s="61">
        <v>0</v>
      </c>
      <c r="M389" s="62">
        <v>0</v>
      </c>
      <c r="N389" s="62">
        <v>0</v>
      </c>
      <c r="O389" s="61">
        <v>0</v>
      </c>
      <c r="P389" s="61">
        <v>0</v>
      </c>
      <c r="Q389" s="62">
        <v>0</v>
      </c>
      <c r="R389" s="63" t="str">
        <f t="shared" si="10"/>
        <v/>
      </c>
    </row>
    <row r="390" spans="1:18" ht="22.5" x14ac:dyDescent="0.25">
      <c r="A390" s="3">
        <v>929</v>
      </c>
      <c r="B390" s="3">
        <v>20104</v>
      </c>
      <c r="C390" s="3" t="s">
        <v>2</v>
      </c>
      <c r="D390" s="59" t="s">
        <v>155</v>
      </c>
      <c r="E390" s="60" t="str">
        <f t="shared" si="11"/>
        <v>2</v>
      </c>
      <c r="F390" s="61">
        <v>1328000</v>
      </c>
      <c r="G390" s="61">
        <v>323465.2</v>
      </c>
      <c r="H390" s="61">
        <v>856.95</v>
      </c>
      <c r="I390" s="61">
        <v>74608.25</v>
      </c>
      <c r="J390" s="62">
        <v>74608.25</v>
      </c>
      <c r="K390" s="62">
        <f>H390+O390</f>
        <v>856.95</v>
      </c>
      <c r="L390" s="61">
        <v>248000</v>
      </c>
      <c r="M390" s="62">
        <v>248000</v>
      </c>
      <c r="N390" s="62">
        <v>0</v>
      </c>
      <c r="O390" s="61">
        <v>0</v>
      </c>
      <c r="P390" s="61">
        <v>0</v>
      </c>
      <c r="Q390" s="62">
        <v>0</v>
      </c>
      <c r="R390" s="63">
        <f t="shared" si="10"/>
        <v>0.23065309653094057</v>
      </c>
    </row>
    <row r="391" spans="1:18" ht="22.5" x14ac:dyDescent="0.25">
      <c r="A391" s="3">
        <v>929</v>
      </c>
      <c r="B391" s="3">
        <v>20203</v>
      </c>
      <c r="C391" s="3" t="s">
        <v>2</v>
      </c>
      <c r="D391" s="59" t="s">
        <v>155</v>
      </c>
      <c r="E391" s="60" t="str">
        <f t="shared" si="11"/>
        <v>2</v>
      </c>
      <c r="F391" s="61">
        <v>77973</v>
      </c>
      <c r="G391" s="61">
        <v>77973</v>
      </c>
      <c r="H391" s="61">
        <v>39973.03</v>
      </c>
      <c r="I391" s="61">
        <v>37999.97</v>
      </c>
      <c r="J391" s="62">
        <v>37999.97</v>
      </c>
      <c r="K391" s="62">
        <f>H391+O391</f>
        <v>39973.03</v>
      </c>
      <c r="L391" s="61">
        <v>0</v>
      </c>
      <c r="M391" s="62">
        <v>0</v>
      </c>
      <c r="N391" s="62">
        <v>0</v>
      </c>
      <c r="O391" s="61">
        <v>0</v>
      </c>
      <c r="P391" s="61">
        <v>0</v>
      </c>
      <c r="Q391" s="62">
        <v>0</v>
      </c>
      <c r="R391" s="63">
        <f t="shared" ref="R391:R454" si="12">IFERROR(I391/G391,"")</f>
        <v>0.48734779987944549</v>
      </c>
    </row>
    <row r="392" spans="1:18" ht="22.5" x14ac:dyDescent="0.25">
      <c r="A392" s="3">
        <v>929</v>
      </c>
      <c r="B392" s="3">
        <v>20304</v>
      </c>
      <c r="C392" s="3" t="s">
        <v>2</v>
      </c>
      <c r="D392" s="59" t="s">
        <v>155</v>
      </c>
      <c r="E392" s="60" t="str">
        <f t="shared" si="11"/>
        <v>2</v>
      </c>
      <c r="F392" s="61">
        <v>0</v>
      </c>
      <c r="G392" s="61">
        <v>250000</v>
      </c>
      <c r="H392" s="61">
        <v>15959.82</v>
      </c>
      <c r="I392" s="61">
        <v>234040.18</v>
      </c>
      <c r="J392" s="62">
        <v>234040.18</v>
      </c>
      <c r="K392" s="62">
        <f>H392+O392</f>
        <v>15959.82</v>
      </c>
      <c r="L392" s="61">
        <v>0</v>
      </c>
      <c r="M392" s="62">
        <v>0</v>
      </c>
      <c r="N392" s="62">
        <v>0</v>
      </c>
      <c r="O392" s="61">
        <v>0</v>
      </c>
      <c r="P392" s="61">
        <v>0</v>
      </c>
      <c r="Q392" s="62">
        <v>0</v>
      </c>
      <c r="R392" s="63">
        <f t="shared" si="12"/>
        <v>0.93616071999999995</v>
      </c>
    </row>
    <row r="393" spans="1:18" ht="22.5" x14ac:dyDescent="0.25">
      <c r="A393" s="3">
        <v>929</v>
      </c>
      <c r="B393" s="3">
        <v>20401</v>
      </c>
      <c r="C393" s="3" t="s">
        <v>2</v>
      </c>
      <c r="D393" s="59" t="s">
        <v>155</v>
      </c>
      <c r="E393" s="60" t="str">
        <f t="shared" si="11"/>
        <v>2</v>
      </c>
      <c r="F393" s="61">
        <v>32848</v>
      </c>
      <c r="G393" s="61">
        <v>32848</v>
      </c>
      <c r="H393" s="61">
        <v>7348</v>
      </c>
      <c r="I393" s="61">
        <v>25500</v>
      </c>
      <c r="J393" s="62">
        <v>25500</v>
      </c>
      <c r="K393" s="62">
        <f>H393+O393</f>
        <v>7348</v>
      </c>
      <c r="L393" s="61">
        <v>0</v>
      </c>
      <c r="M393" s="62">
        <v>0</v>
      </c>
      <c r="N393" s="62">
        <v>0</v>
      </c>
      <c r="O393" s="61">
        <v>0</v>
      </c>
      <c r="P393" s="61">
        <v>0</v>
      </c>
      <c r="Q393" s="62">
        <v>0</v>
      </c>
      <c r="R393" s="63">
        <f t="shared" si="12"/>
        <v>0.77630297126156844</v>
      </c>
    </row>
    <row r="394" spans="1:18" ht="22.5" x14ac:dyDescent="0.25">
      <c r="A394" s="3">
        <v>929</v>
      </c>
      <c r="B394" s="3">
        <v>20402</v>
      </c>
      <c r="C394" s="3" t="s">
        <v>2</v>
      </c>
      <c r="D394" s="59" t="s">
        <v>155</v>
      </c>
      <c r="E394" s="60" t="str">
        <f t="shared" si="11"/>
        <v>2</v>
      </c>
      <c r="F394" s="61">
        <v>586833</v>
      </c>
      <c r="G394" s="61">
        <v>586833</v>
      </c>
      <c r="H394" s="61">
        <v>121515</v>
      </c>
      <c r="I394" s="61">
        <v>95485</v>
      </c>
      <c r="J394" s="62">
        <v>95485</v>
      </c>
      <c r="K394" s="62">
        <f>H394+O394</f>
        <v>121515</v>
      </c>
      <c r="L394" s="61">
        <v>369833</v>
      </c>
      <c r="M394" s="62">
        <v>369833</v>
      </c>
      <c r="N394" s="62">
        <v>0</v>
      </c>
      <c r="O394" s="61">
        <v>0</v>
      </c>
      <c r="P394" s="61">
        <v>0</v>
      </c>
      <c r="Q394" s="62">
        <v>0</v>
      </c>
      <c r="R394" s="63">
        <f t="shared" si="12"/>
        <v>0.16271239006667995</v>
      </c>
    </row>
    <row r="395" spans="1:18" ht="22.5" x14ac:dyDescent="0.25">
      <c r="A395" s="3">
        <v>929</v>
      </c>
      <c r="B395" s="3">
        <v>29901</v>
      </c>
      <c r="C395" s="3" t="s">
        <v>2</v>
      </c>
      <c r="D395" s="59" t="s">
        <v>155</v>
      </c>
      <c r="E395" s="60" t="str">
        <f t="shared" si="11"/>
        <v>2</v>
      </c>
      <c r="F395" s="61">
        <v>182325</v>
      </c>
      <c r="G395" s="61">
        <v>182325</v>
      </c>
      <c r="H395" s="61">
        <v>182325</v>
      </c>
      <c r="I395" s="61">
        <v>0</v>
      </c>
      <c r="J395" s="62">
        <v>0</v>
      </c>
      <c r="K395" s="62">
        <f>H395+O395</f>
        <v>182325</v>
      </c>
      <c r="L395" s="61">
        <v>0</v>
      </c>
      <c r="M395" s="62">
        <v>0</v>
      </c>
      <c r="N395" s="62">
        <v>0</v>
      </c>
      <c r="O395" s="61">
        <v>0</v>
      </c>
      <c r="P395" s="61">
        <v>0</v>
      </c>
      <c r="Q395" s="62">
        <v>0</v>
      </c>
      <c r="R395" s="63">
        <f t="shared" si="12"/>
        <v>0</v>
      </c>
    </row>
    <row r="396" spans="1:18" ht="22.5" x14ac:dyDescent="0.25">
      <c r="A396" s="3">
        <v>929</v>
      </c>
      <c r="B396" s="3">
        <v>29904</v>
      </c>
      <c r="C396" s="3" t="s">
        <v>2</v>
      </c>
      <c r="D396" s="59" t="s">
        <v>155</v>
      </c>
      <c r="E396" s="60" t="str">
        <f t="shared" si="11"/>
        <v>2</v>
      </c>
      <c r="F396" s="61">
        <v>198880</v>
      </c>
      <c r="G396" s="61">
        <v>0</v>
      </c>
      <c r="H396" s="61">
        <v>0</v>
      </c>
      <c r="I396" s="61">
        <v>0</v>
      </c>
      <c r="J396" s="62">
        <v>0</v>
      </c>
      <c r="K396" s="62">
        <f>H396+O396</f>
        <v>0</v>
      </c>
      <c r="L396" s="61">
        <v>0</v>
      </c>
      <c r="M396" s="62">
        <v>0</v>
      </c>
      <c r="N396" s="62">
        <v>0</v>
      </c>
      <c r="O396" s="61">
        <v>0</v>
      </c>
      <c r="P396" s="61">
        <v>0</v>
      </c>
      <c r="Q396" s="62">
        <v>0</v>
      </c>
      <c r="R396" s="63" t="str">
        <f t="shared" si="12"/>
        <v/>
      </c>
    </row>
    <row r="397" spans="1:18" ht="22.5" x14ac:dyDescent="0.25">
      <c r="A397" s="3">
        <v>929</v>
      </c>
      <c r="B397" s="3">
        <v>50104</v>
      </c>
      <c r="C397" s="3" t="s">
        <v>67</v>
      </c>
      <c r="D397" s="59" t="s">
        <v>155</v>
      </c>
      <c r="E397" s="60" t="str">
        <f t="shared" si="11"/>
        <v>5</v>
      </c>
      <c r="F397" s="61">
        <v>463300</v>
      </c>
      <c r="G397" s="61">
        <v>463300</v>
      </c>
      <c r="H397" s="61">
        <v>0</v>
      </c>
      <c r="I397" s="61">
        <v>0</v>
      </c>
      <c r="J397" s="62">
        <v>0</v>
      </c>
      <c r="K397" s="62">
        <f>H397+O397</f>
        <v>0</v>
      </c>
      <c r="L397" s="61">
        <v>463300</v>
      </c>
      <c r="M397" s="62">
        <v>0</v>
      </c>
      <c r="N397" s="62">
        <v>463300</v>
      </c>
      <c r="O397" s="61">
        <v>0</v>
      </c>
      <c r="P397" s="61">
        <v>0</v>
      </c>
      <c r="Q397" s="62">
        <v>0</v>
      </c>
      <c r="R397" s="63">
        <f t="shared" si="12"/>
        <v>0</v>
      </c>
    </row>
    <row r="398" spans="1:18" ht="22.5" x14ac:dyDescent="0.25">
      <c r="A398" s="3">
        <v>929</v>
      </c>
      <c r="B398" s="3">
        <v>10406</v>
      </c>
      <c r="C398" s="3" t="s">
        <v>2</v>
      </c>
      <c r="D398" s="59" t="s">
        <v>156</v>
      </c>
      <c r="E398" s="60" t="str">
        <f t="shared" si="11"/>
        <v>1</v>
      </c>
      <c r="F398" s="61">
        <v>60000</v>
      </c>
      <c r="G398" s="61">
        <v>60000</v>
      </c>
      <c r="H398" s="61">
        <v>15000</v>
      </c>
      <c r="I398" s="61">
        <v>0</v>
      </c>
      <c r="J398" s="62">
        <v>0</v>
      </c>
      <c r="K398" s="62">
        <f>H398+O398</f>
        <v>15000</v>
      </c>
      <c r="L398" s="61">
        <v>45000</v>
      </c>
      <c r="M398" s="62">
        <v>45000</v>
      </c>
      <c r="N398" s="62">
        <v>0</v>
      </c>
      <c r="O398" s="61">
        <v>0</v>
      </c>
      <c r="P398" s="61">
        <v>0</v>
      </c>
      <c r="Q398" s="62">
        <v>0</v>
      </c>
      <c r="R398" s="63">
        <f t="shared" si="12"/>
        <v>0</v>
      </c>
    </row>
    <row r="399" spans="1:18" ht="22.5" x14ac:dyDescent="0.25">
      <c r="A399" s="3">
        <v>929</v>
      </c>
      <c r="B399" s="3">
        <v>10499</v>
      </c>
      <c r="C399" s="3" t="s">
        <v>2</v>
      </c>
      <c r="D399" s="59" t="s">
        <v>156</v>
      </c>
      <c r="E399" s="60" t="str">
        <f t="shared" si="11"/>
        <v>1</v>
      </c>
      <c r="F399" s="61">
        <v>4100000</v>
      </c>
      <c r="G399" s="61">
        <v>3275000</v>
      </c>
      <c r="H399" s="61">
        <v>982843.18</v>
      </c>
      <c r="I399" s="61">
        <v>467156.82</v>
      </c>
      <c r="J399" s="62">
        <v>467156.82</v>
      </c>
      <c r="K399" s="62">
        <f>H399+O399</f>
        <v>982843.18</v>
      </c>
      <c r="L399" s="61">
        <v>1825000</v>
      </c>
      <c r="M399" s="62">
        <v>1825000</v>
      </c>
      <c r="N399" s="62">
        <v>0</v>
      </c>
      <c r="O399" s="61">
        <v>0</v>
      </c>
      <c r="P399" s="61">
        <v>0</v>
      </c>
      <c r="Q399" s="62">
        <v>0</v>
      </c>
      <c r="R399" s="63">
        <f t="shared" si="12"/>
        <v>0.14264330381679388</v>
      </c>
    </row>
    <row r="400" spans="1:18" ht="22.5" x14ac:dyDescent="0.25">
      <c r="A400" s="3">
        <v>929</v>
      </c>
      <c r="B400" s="3">
        <v>10501</v>
      </c>
      <c r="C400" s="3" t="s">
        <v>2</v>
      </c>
      <c r="D400" s="59" t="s">
        <v>156</v>
      </c>
      <c r="E400" s="60" t="str">
        <f t="shared" si="11"/>
        <v>1</v>
      </c>
      <c r="F400" s="61">
        <v>150000</v>
      </c>
      <c r="G400" s="61">
        <v>150000</v>
      </c>
      <c r="H400" s="61">
        <v>86485</v>
      </c>
      <c r="I400" s="61">
        <v>63515</v>
      </c>
      <c r="J400" s="62">
        <v>63515</v>
      </c>
      <c r="K400" s="62">
        <f>H400+O400</f>
        <v>86485</v>
      </c>
      <c r="L400" s="61">
        <v>0</v>
      </c>
      <c r="M400" s="62">
        <v>0</v>
      </c>
      <c r="N400" s="62">
        <v>0</v>
      </c>
      <c r="O400" s="61">
        <v>0</v>
      </c>
      <c r="P400" s="61">
        <v>0</v>
      </c>
      <c r="Q400" s="62">
        <v>0</v>
      </c>
      <c r="R400" s="63">
        <f t="shared" si="12"/>
        <v>0.42343333333333333</v>
      </c>
    </row>
    <row r="401" spans="1:18" ht="22.5" x14ac:dyDescent="0.25">
      <c r="A401" s="3">
        <v>929</v>
      </c>
      <c r="B401" s="3">
        <v>10502</v>
      </c>
      <c r="C401" s="3" t="s">
        <v>2</v>
      </c>
      <c r="D401" s="59" t="s">
        <v>156</v>
      </c>
      <c r="E401" s="60" t="str">
        <f t="shared" si="11"/>
        <v>1</v>
      </c>
      <c r="F401" s="61">
        <v>200000</v>
      </c>
      <c r="G401" s="61">
        <v>200000</v>
      </c>
      <c r="H401" s="61">
        <v>90600</v>
      </c>
      <c r="I401" s="61">
        <v>69400</v>
      </c>
      <c r="J401" s="62">
        <v>69400</v>
      </c>
      <c r="K401" s="62">
        <f>H401+O401</f>
        <v>90600</v>
      </c>
      <c r="L401" s="61">
        <v>40000</v>
      </c>
      <c r="M401" s="62">
        <v>40000</v>
      </c>
      <c r="N401" s="62">
        <v>0</v>
      </c>
      <c r="O401" s="61">
        <v>0</v>
      </c>
      <c r="P401" s="61">
        <v>0</v>
      </c>
      <c r="Q401" s="62">
        <v>0</v>
      </c>
      <c r="R401" s="63">
        <f t="shared" si="12"/>
        <v>0.34699999999999998</v>
      </c>
    </row>
    <row r="402" spans="1:18" ht="22.5" x14ac:dyDescent="0.25">
      <c r="A402" s="3">
        <v>929</v>
      </c>
      <c r="B402" s="3">
        <v>10805</v>
      </c>
      <c r="C402" s="3" t="s">
        <v>2</v>
      </c>
      <c r="D402" s="59" t="s">
        <v>156</v>
      </c>
      <c r="E402" s="60" t="str">
        <f t="shared" si="11"/>
        <v>1</v>
      </c>
      <c r="F402" s="61">
        <v>50000</v>
      </c>
      <c r="G402" s="61">
        <v>210000</v>
      </c>
      <c r="H402" s="61">
        <v>10000</v>
      </c>
      <c r="I402" s="61">
        <v>0</v>
      </c>
      <c r="J402" s="62">
        <v>0</v>
      </c>
      <c r="K402" s="62">
        <f>H402+O402</f>
        <v>148000</v>
      </c>
      <c r="L402" s="61">
        <v>62000</v>
      </c>
      <c r="M402" s="62">
        <v>62000</v>
      </c>
      <c r="N402" s="62">
        <v>0</v>
      </c>
      <c r="O402" s="61">
        <v>138000</v>
      </c>
      <c r="P402" s="61">
        <v>0</v>
      </c>
      <c r="Q402" s="62">
        <v>0</v>
      </c>
      <c r="R402" s="63">
        <f t="shared" si="12"/>
        <v>0</v>
      </c>
    </row>
    <row r="403" spans="1:18" ht="22.5" x14ac:dyDescent="0.25">
      <c r="A403" s="3">
        <v>929</v>
      </c>
      <c r="B403" s="3">
        <v>10806</v>
      </c>
      <c r="C403" s="3" t="s">
        <v>2</v>
      </c>
      <c r="D403" s="59" t="s">
        <v>156</v>
      </c>
      <c r="E403" s="60" t="str">
        <f t="shared" si="11"/>
        <v>1</v>
      </c>
      <c r="F403" s="61">
        <v>50000</v>
      </c>
      <c r="G403" s="61">
        <v>0</v>
      </c>
      <c r="H403" s="61">
        <v>0</v>
      </c>
      <c r="I403" s="61">
        <v>0</v>
      </c>
      <c r="J403" s="62">
        <v>0</v>
      </c>
      <c r="K403" s="62">
        <f>H403+O403</f>
        <v>0</v>
      </c>
      <c r="L403" s="61">
        <v>0</v>
      </c>
      <c r="M403" s="62">
        <v>0</v>
      </c>
      <c r="N403" s="62">
        <v>0</v>
      </c>
      <c r="O403" s="61">
        <v>0</v>
      </c>
      <c r="P403" s="61">
        <v>0</v>
      </c>
      <c r="Q403" s="62">
        <v>0</v>
      </c>
      <c r="R403" s="63" t="str">
        <f t="shared" si="12"/>
        <v/>
      </c>
    </row>
    <row r="404" spans="1:18" ht="22.5" x14ac:dyDescent="0.25">
      <c r="A404" s="3">
        <v>929</v>
      </c>
      <c r="B404" s="3">
        <v>10808</v>
      </c>
      <c r="C404" s="3" t="s">
        <v>2</v>
      </c>
      <c r="D404" s="59" t="s">
        <v>156</v>
      </c>
      <c r="E404" s="60" t="str">
        <f t="shared" si="11"/>
        <v>1</v>
      </c>
      <c r="F404" s="61">
        <v>80000</v>
      </c>
      <c r="G404" s="61">
        <v>80000</v>
      </c>
      <c r="H404" s="61">
        <v>0</v>
      </c>
      <c r="I404" s="61">
        <v>0</v>
      </c>
      <c r="J404" s="62">
        <v>0</v>
      </c>
      <c r="K404" s="62">
        <f>H404+O404</f>
        <v>0</v>
      </c>
      <c r="L404" s="61">
        <v>80000</v>
      </c>
      <c r="M404" s="62">
        <v>80000</v>
      </c>
      <c r="N404" s="62">
        <v>0</v>
      </c>
      <c r="O404" s="61">
        <v>0</v>
      </c>
      <c r="P404" s="61">
        <v>0</v>
      </c>
      <c r="Q404" s="62">
        <v>0</v>
      </c>
      <c r="R404" s="63">
        <f t="shared" si="12"/>
        <v>0</v>
      </c>
    </row>
    <row r="405" spans="1:18" ht="22.5" x14ac:dyDescent="0.25">
      <c r="A405" s="3">
        <v>929</v>
      </c>
      <c r="B405" s="3">
        <v>10899</v>
      </c>
      <c r="C405" s="3" t="s">
        <v>2</v>
      </c>
      <c r="D405" s="59" t="s">
        <v>156</v>
      </c>
      <c r="E405" s="60" t="str">
        <f t="shared" si="11"/>
        <v>1</v>
      </c>
      <c r="F405" s="61">
        <v>50000</v>
      </c>
      <c r="G405" s="61">
        <v>50000</v>
      </c>
      <c r="H405" s="61">
        <v>0</v>
      </c>
      <c r="I405" s="61">
        <v>0</v>
      </c>
      <c r="J405" s="62">
        <v>0</v>
      </c>
      <c r="K405" s="62">
        <f>H405+O405</f>
        <v>0</v>
      </c>
      <c r="L405" s="61">
        <v>50000</v>
      </c>
      <c r="M405" s="62">
        <v>50000</v>
      </c>
      <c r="N405" s="62">
        <v>0</v>
      </c>
      <c r="O405" s="61">
        <v>0</v>
      </c>
      <c r="P405" s="61">
        <v>0</v>
      </c>
      <c r="Q405" s="62">
        <v>0</v>
      </c>
      <c r="R405" s="63">
        <f t="shared" si="12"/>
        <v>0</v>
      </c>
    </row>
    <row r="406" spans="1:18" ht="22.5" x14ac:dyDescent="0.25">
      <c r="A406" s="3">
        <v>929</v>
      </c>
      <c r="B406" s="3">
        <v>20101</v>
      </c>
      <c r="C406" s="3" t="s">
        <v>2</v>
      </c>
      <c r="D406" s="59" t="s">
        <v>156</v>
      </c>
      <c r="E406" s="60" t="str">
        <f t="shared" ref="E406:E469" si="13">MID(B406,1,1)</f>
        <v>2</v>
      </c>
      <c r="F406" s="61">
        <v>103791</v>
      </c>
      <c r="G406" s="61">
        <v>50000</v>
      </c>
      <c r="H406" s="61">
        <v>50000</v>
      </c>
      <c r="I406" s="61">
        <v>0</v>
      </c>
      <c r="J406" s="62">
        <v>0</v>
      </c>
      <c r="K406" s="62">
        <f>H406+O406</f>
        <v>50000</v>
      </c>
      <c r="L406" s="61">
        <v>0</v>
      </c>
      <c r="M406" s="62">
        <v>0</v>
      </c>
      <c r="N406" s="62">
        <v>0</v>
      </c>
      <c r="O406" s="61">
        <v>0</v>
      </c>
      <c r="P406" s="61">
        <v>0</v>
      </c>
      <c r="Q406" s="62">
        <v>0</v>
      </c>
      <c r="R406" s="63">
        <f t="shared" si="12"/>
        <v>0</v>
      </c>
    </row>
    <row r="407" spans="1:18" ht="22.5" x14ac:dyDescent="0.25">
      <c r="A407" s="3">
        <v>929</v>
      </c>
      <c r="B407" s="3">
        <v>20402</v>
      </c>
      <c r="C407" s="3" t="s">
        <v>2</v>
      </c>
      <c r="D407" s="59" t="s">
        <v>156</v>
      </c>
      <c r="E407" s="60" t="str">
        <f t="shared" si="13"/>
        <v>2</v>
      </c>
      <c r="F407" s="61">
        <v>164019</v>
      </c>
      <c r="G407" s="61">
        <v>164019</v>
      </c>
      <c r="H407" s="61">
        <v>160000</v>
      </c>
      <c r="I407" s="61">
        <v>0</v>
      </c>
      <c r="J407" s="62">
        <v>0</v>
      </c>
      <c r="K407" s="62">
        <f>H407+O407</f>
        <v>160000</v>
      </c>
      <c r="L407" s="61">
        <v>4019</v>
      </c>
      <c r="M407" s="62">
        <v>4019</v>
      </c>
      <c r="N407" s="62">
        <v>0</v>
      </c>
      <c r="O407" s="61">
        <v>0</v>
      </c>
      <c r="P407" s="61">
        <v>0</v>
      </c>
      <c r="Q407" s="62">
        <v>0</v>
      </c>
      <c r="R407" s="63">
        <f t="shared" si="12"/>
        <v>0</v>
      </c>
    </row>
    <row r="408" spans="1:18" ht="22.5" x14ac:dyDescent="0.25">
      <c r="A408" s="3">
        <v>929</v>
      </c>
      <c r="B408" s="3">
        <v>10304</v>
      </c>
      <c r="C408" s="3" t="s">
        <v>2</v>
      </c>
      <c r="D408" s="59" t="s">
        <v>157</v>
      </c>
      <c r="E408" s="60" t="str">
        <f t="shared" si="13"/>
        <v>1</v>
      </c>
      <c r="F408" s="61">
        <v>150000</v>
      </c>
      <c r="G408" s="61">
        <v>150000</v>
      </c>
      <c r="H408" s="61">
        <v>0</v>
      </c>
      <c r="I408" s="61">
        <v>0</v>
      </c>
      <c r="J408" s="62">
        <v>0</v>
      </c>
      <c r="K408" s="62">
        <f>H408+O408</f>
        <v>0</v>
      </c>
      <c r="L408" s="61">
        <v>150000</v>
      </c>
      <c r="M408" s="62">
        <v>150000</v>
      </c>
      <c r="N408" s="62">
        <v>0</v>
      </c>
      <c r="O408" s="61">
        <v>0</v>
      </c>
      <c r="P408" s="61">
        <v>0</v>
      </c>
      <c r="Q408" s="62">
        <v>0</v>
      </c>
      <c r="R408" s="63">
        <f t="shared" si="12"/>
        <v>0</v>
      </c>
    </row>
    <row r="409" spans="1:18" ht="22.5" x14ac:dyDescent="0.25">
      <c r="A409" s="3">
        <v>929</v>
      </c>
      <c r="B409" s="3">
        <v>10406</v>
      </c>
      <c r="C409" s="3" t="s">
        <v>2</v>
      </c>
      <c r="D409" s="59" t="s">
        <v>157</v>
      </c>
      <c r="E409" s="60" t="str">
        <f t="shared" si="13"/>
        <v>1</v>
      </c>
      <c r="F409" s="61">
        <v>88000</v>
      </c>
      <c r="G409" s="61">
        <v>88000</v>
      </c>
      <c r="H409" s="61">
        <v>0</v>
      </c>
      <c r="I409" s="61">
        <v>0</v>
      </c>
      <c r="J409" s="62">
        <v>0</v>
      </c>
      <c r="K409" s="62">
        <f>H409+O409</f>
        <v>0</v>
      </c>
      <c r="L409" s="61">
        <v>88000</v>
      </c>
      <c r="M409" s="62">
        <v>88000</v>
      </c>
      <c r="N409" s="62">
        <v>0</v>
      </c>
      <c r="O409" s="61">
        <v>0</v>
      </c>
      <c r="P409" s="61">
        <v>0</v>
      </c>
      <c r="Q409" s="62">
        <v>0</v>
      </c>
      <c r="R409" s="63">
        <f t="shared" si="12"/>
        <v>0</v>
      </c>
    </row>
    <row r="410" spans="1:18" ht="22.5" x14ac:dyDescent="0.25">
      <c r="A410" s="3">
        <v>929</v>
      </c>
      <c r="B410" s="3">
        <v>10499</v>
      </c>
      <c r="C410" s="3" t="s">
        <v>2</v>
      </c>
      <c r="D410" s="59" t="s">
        <v>157</v>
      </c>
      <c r="E410" s="60" t="str">
        <f t="shared" si="13"/>
        <v>1</v>
      </c>
      <c r="F410" s="61">
        <v>1022828</v>
      </c>
      <c r="G410" s="61">
        <v>1022828</v>
      </c>
      <c r="H410" s="61">
        <v>613524.5</v>
      </c>
      <c r="I410" s="61">
        <v>147182.5</v>
      </c>
      <c r="J410" s="62">
        <v>147182.5</v>
      </c>
      <c r="K410" s="62">
        <f>H410+O410</f>
        <v>613524.5</v>
      </c>
      <c r="L410" s="61">
        <v>262121</v>
      </c>
      <c r="M410" s="62">
        <v>262121</v>
      </c>
      <c r="N410" s="62">
        <v>0</v>
      </c>
      <c r="O410" s="61">
        <v>0</v>
      </c>
      <c r="P410" s="61">
        <v>0</v>
      </c>
      <c r="Q410" s="62">
        <v>0</v>
      </c>
      <c r="R410" s="63">
        <f t="shared" si="12"/>
        <v>0.14389760546250199</v>
      </c>
    </row>
    <row r="411" spans="1:18" ht="22.5" x14ac:dyDescent="0.25">
      <c r="A411" s="3">
        <v>929</v>
      </c>
      <c r="B411" s="3">
        <v>10501</v>
      </c>
      <c r="C411" s="3" t="s">
        <v>2</v>
      </c>
      <c r="D411" s="59" t="s">
        <v>157</v>
      </c>
      <c r="E411" s="60" t="str">
        <f t="shared" si="13"/>
        <v>1</v>
      </c>
      <c r="F411" s="61">
        <v>120000</v>
      </c>
      <c r="G411" s="61">
        <v>120000</v>
      </c>
      <c r="H411" s="61">
        <v>49950</v>
      </c>
      <c r="I411" s="61">
        <v>2745</v>
      </c>
      <c r="J411" s="62">
        <v>2745</v>
      </c>
      <c r="K411" s="62">
        <f>H411+O411</f>
        <v>49950</v>
      </c>
      <c r="L411" s="61">
        <v>67305</v>
      </c>
      <c r="M411" s="62">
        <v>67305</v>
      </c>
      <c r="N411" s="62">
        <v>0</v>
      </c>
      <c r="O411" s="61">
        <v>0</v>
      </c>
      <c r="P411" s="61">
        <v>0</v>
      </c>
      <c r="Q411" s="62">
        <v>0</v>
      </c>
      <c r="R411" s="63">
        <f t="shared" si="12"/>
        <v>2.2875E-2</v>
      </c>
    </row>
    <row r="412" spans="1:18" ht="22.5" x14ac:dyDescent="0.25">
      <c r="A412" s="3">
        <v>929</v>
      </c>
      <c r="B412" s="3">
        <v>10502</v>
      </c>
      <c r="C412" s="3" t="s">
        <v>2</v>
      </c>
      <c r="D412" s="59" t="s">
        <v>157</v>
      </c>
      <c r="E412" s="60" t="str">
        <f t="shared" si="13"/>
        <v>1</v>
      </c>
      <c r="F412" s="61">
        <v>541000</v>
      </c>
      <c r="G412" s="61">
        <v>541000</v>
      </c>
      <c r="H412" s="61">
        <v>290292.44</v>
      </c>
      <c r="I412" s="61">
        <v>144957.56</v>
      </c>
      <c r="J412" s="62">
        <v>17600</v>
      </c>
      <c r="K412" s="62">
        <f>H412+O412</f>
        <v>290292.44</v>
      </c>
      <c r="L412" s="61">
        <v>105750</v>
      </c>
      <c r="M412" s="62">
        <v>105750</v>
      </c>
      <c r="N412" s="62">
        <v>0</v>
      </c>
      <c r="O412" s="61">
        <v>0</v>
      </c>
      <c r="P412" s="61">
        <v>0</v>
      </c>
      <c r="Q412" s="62">
        <v>0</v>
      </c>
      <c r="R412" s="63">
        <f t="shared" si="12"/>
        <v>0.2679437338262477</v>
      </c>
    </row>
    <row r="413" spans="1:18" ht="22.5" x14ac:dyDescent="0.25">
      <c r="A413" s="3">
        <v>929</v>
      </c>
      <c r="B413" s="3">
        <v>10805</v>
      </c>
      <c r="C413" s="3" t="s">
        <v>2</v>
      </c>
      <c r="D413" s="59" t="s">
        <v>157</v>
      </c>
      <c r="E413" s="60" t="str">
        <f t="shared" si="13"/>
        <v>1</v>
      </c>
      <c r="F413" s="61">
        <v>350000</v>
      </c>
      <c r="G413" s="61">
        <v>280000</v>
      </c>
      <c r="H413" s="61">
        <v>0</v>
      </c>
      <c r="I413" s="61">
        <v>0</v>
      </c>
      <c r="J413" s="62">
        <v>0</v>
      </c>
      <c r="K413" s="62">
        <f>H413+O413</f>
        <v>0</v>
      </c>
      <c r="L413" s="61">
        <v>280000</v>
      </c>
      <c r="M413" s="62">
        <v>280000</v>
      </c>
      <c r="N413" s="62">
        <v>0</v>
      </c>
      <c r="O413" s="61">
        <v>0</v>
      </c>
      <c r="P413" s="61">
        <v>0</v>
      </c>
      <c r="Q413" s="62">
        <v>0</v>
      </c>
      <c r="R413" s="63">
        <f t="shared" si="12"/>
        <v>0</v>
      </c>
    </row>
    <row r="414" spans="1:18" ht="22.5" x14ac:dyDescent="0.25">
      <c r="A414" s="3">
        <v>929</v>
      </c>
      <c r="B414" s="3">
        <v>10806</v>
      </c>
      <c r="C414" s="3" t="s">
        <v>2</v>
      </c>
      <c r="D414" s="59" t="s">
        <v>157</v>
      </c>
      <c r="E414" s="60" t="str">
        <f t="shared" si="13"/>
        <v>1</v>
      </c>
      <c r="F414" s="61">
        <v>0</v>
      </c>
      <c r="G414" s="61">
        <v>70000</v>
      </c>
      <c r="H414" s="61">
        <v>70000</v>
      </c>
      <c r="I414" s="61">
        <v>0</v>
      </c>
      <c r="J414" s="62">
        <v>0</v>
      </c>
      <c r="K414" s="62">
        <f>H414+O414</f>
        <v>70000</v>
      </c>
      <c r="L414" s="61">
        <v>0</v>
      </c>
      <c r="M414" s="62">
        <v>0</v>
      </c>
      <c r="N414" s="62">
        <v>0</v>
      </c>
      <c r="O414" s="61">
        <v>0</v>
      </c>
      <c r="P414" s="61">
        <v>0</v>
      </c>
      <c r="Q414" s="62">
        <v>0</v>
      </c>
      <c r="R414" s="63">
        <f t="shared" si="12"/>
        <v>0</v>
      </c>
    </row>
    <row r="415" spans="1:18" ht="22.5" x14ac:dyDescent="0.25">
      <c r="A415" s="3">
        <v>929</v>
      </c>
      <c r="B415" s="3">
        <v>10899</v>
      </c>
      <c r="C415" s="3" t="s">
        <v>2</v>
      </c>
      <c r="D415" s="59" t="s">
        <v>157</v>
      </c>
      <c r="E415" s="60" t="str">
        <f t="shared" si="13"/>
        <v>1</v>
      </c>
      <c r="F415" s="61">
        <v>9605</v>
      </c>
      <c r="G415" s="61">
        <v>9605</v>
      </c>
      <c r="H415" s="61">
        <v>0</v>
      </c>
      <c r="I415" s="61">
        <v>0</v>
      </c>
      <c r="J415" s="62">
        <v>0</v>
      </c>
      <c r="K415" s="62">
        <f>H415+O415</f>
        <v>0</v>
      </c>
      <c r="L415" s="61">
        <v>9605</v>
      </c>
      <c r="M415" s="62">
        <v>9605</v>
      </c>
      <c r="N415" s="62">
        <v>0</v>
      </c>
      <c r="O415" s="61">
        <v>0</v>
      </c>
      <c r="P415" s="61">
        <v>0</v>
      </c>
      <c r="Q415" s="62">
        <v>0</v>
      </c>
      <c r="R415" s="63">
        <f t="shared" si="12"/>
        <v>0</v>
      </c>
    </row>
    <row r="416" spans="1:18" ht="22.5" x14ac:dyDescent="0.25">
      <c r="A416" s="3">
        <v>929</v>
      </c>
      <c r="B416" s="3">
        <v>20101</v>
      </c>
      <c r="C416" s="3" t="s">
        <v>2</v>
      </c>
      <c r="D416" s="59" t="s">
        <v>157</v>
      </c>
      <c r="E416" s="60" t="str">
        <f t="shared" si="13"/>
        <v>2</v>
      </c>
      <c r="F416" s="61">
        <v>311199</v>
      </c>
      <c r="G416" s="61">
        <v>83049</v>
      </c>
      <c r="H416" s="61">
        <v>0</v>
      </c>
      <c r="I416" s="61">
        <v>0</v>
      </c>
      <c r="J416" s="62">
        <v>0</v>
      </c>
      <c r="K416" s="62">
        <f>H416+O416</f>
        <v>0</v>
      </c>
      <c r="L416" s="61">
        <v>83049</v>
      </c>
      <c r="M416" s="62">
        <v>83049</v>
      </c>
      <c r="N416" s="62">
        <v>0</v>
      </c>
      <c r="O416" s="61">
        <v>0</v>
      </c>
      <c r="P416" s="61">
        <v>0</v>
      </c>
      <c r="Q416" s="62">
        <v>0</v>
      </c>
      <c r="R416" s="63">
        <f t="shared" si="12"/>
        <v>0</v>
      </c>
    </row>
    <row r="417" spans="1:18" ht="22.5" x14ac:dyDescent="0.25">
      <c r="A417" s="3">
        <v>929</v>
      </c>
      <c r="B417" s="3">
        <v>20104</v>
      </c>
      <c r="C417" s="3" t="s">
        <v>2</v>
      </c>
      <c r="D417" s="59" t="s">
        <v>157</v>
      </c>
      <c r="E417" s="60" t="str">
        <f t="shared" si="13"/>
        <v>2</v>
      </c>
      <c r="F417" s="61">
        <v>50904</v>
      </c>
      <c r="G417" s="61">
        <v>50904</v>
      </c>
      <c r="H417" s="61">
        <v>50904</v>
      </c>
      <c r="I417" s="61">
        <v>0</v>
      </c>
      <c r="J417" s="62">
        <v>0</v>
      </c>
      <c r="K417" s="62">
        <f>H417+O417</f>
        <v>50904</v>
      </c>
      <c r="L417" s="61">
        <v>0</v>
      </c>
      <c r="M417" s="62">
        <v>0</v>
      </c>
      <c r="N417" s="62">
        <v>0</v>
      </c>
      <c r="O417" s="61">
        <v>0</v>
      </c>
      <c r="P417" s="61">
        <v>0</v>
      </c>
      <c r="Q417" s="62">
        <v>0</v>
      </c>
      <c r="R417" s="63">
        <f t="shared" si="12"/>
        <v>0</v>
      </c>
    </row>
    <row r="418" spans="1:18" ht="22.5" x14ac:dyDescent="0.25">
      <c r="A418" s="3">
        <v>929</v>
      </c>
      <c r="B418" s="3">
        <v>20203</v>
      </c>
      <c r="C418" s="3" t="s">
        <v>2</v>
      </c>
      <c r="D418" s="59" t="s">
        <v>157</v>
      </c>
      <c r="E418" s="60" t="str">
        <f t="shared" si="13"/>
        <v>2</v>
      </c>
      <c r="F418" s="61">
        <v>42438</v>
      </c>
      <c r="G418" s="61">
        <v>0</v>
      </c>
      <c r="H418" s="61">
        <v>0</v>
      </c>
      <c r="I418" s="61">
        <v>0</v>
      </c>
      <c r="J418" s="62">
        <v>0</v>
      </c>
      <c r="K418" s="62">
        <f>H418+O418</f>
        <v>0</v>
      </c>
      <c r="L418" s="61">
        <v>0</v>
      </c>
      <c r="M418" s="62">
        <v>0</v>
      </c>
      <c r="N418" s="62">
        <v>0</v>
      </c>
      <c r="O418" s="61">
        <v>0</v>
      </c>
      <c r="P418" s="61">
        <v>0</v>
      </c>
      <c r="Q418" s="62">
        <v>0</v>
      </c>
      <c r="R418" s="63" t="str">
        <f t="shared" si="12"/>
        <v/>
      </c>
    </row>
    <row r="419" spans="1:18" ht="22.5" x14ac:dyDescent="0.25">
      <c r="A419" s="3">
        <v>929</v>
      </c>
      <c r="B419" s="3">
        <v>20402</v>
      </c>
      <c r="C419" s="3" t="s">
        <v>2</v>
      </c>
      <c r="D419" s="59" t="s">
        <v>157</v>
      </c>
      <c r="E419" s="60" t="str">
        <f t="shared" si="13"/>
        <v>2</v>
      </c>
      <c r="F419" s="61">
        <v>265903</v>
      </c>
      <c r="G419" s="61">
        <v>265903</v>
      </c>
      <c r="H419" s="61">
        <v>61563.31</v>
      </c>
      <c r="I419" s="61">
        <v>0</v>
      </c>
      <c r="J419" s="62">
        <v>0</v>
      </c>
      <c r="K419" s="62">
        <f>H419+O419</f>
        <v>61563.31</v>
      </c>
      <c r="L419" s="61">
        <v>204339.69</v>
      </c>
      <c r="M419" s="62">
        <v>204339.69</v>
      </c>
      <c r="N419" s="62">
        <v>0</v>
      </c>
      <c r="O419" s="61">
        <v>0</v>
      </c>
      <c r="P419" s="61">
        <v>0</v>
      </c>
      <c r="Q419" s="62">
        <v>0</v>
      </c>
      <c r="R419" s="63">
        <f t="shared" si="12"/>
        <v>0</v>
      </c>
    </row>
    <row r="420" spans="1:18" ht="22.5" x14ac:dyDescent="0.25">
      <c r="A420" s="3">
        <v>929</v>
      </c>
      <c r="B420" s="3">
        <v>29901</v>
      </c>
      <c r="C420" s="3" t="s">
        <v>2</v>
      </c>
      <c r="D420" s="59" t="s">
        <v>157</v>
      </c>
      <c r="E420" s="60" t="str">
        <f t="shared" si="13"/>
        <v>2</v>
      </c>
      <c r="F420" s="61">
        <v>33617</v>
      </c>
      <c r="G420" s="61">
        <v>0</v>
      </c>
      <c r="H420" s="61">
        <v>0</v>
      </c>
      <c r="I420" s="61">
        <v>0</v>
      </c>
      <c r="J420" s="62">
        <v>0</v>
      </c>
      <c r="K420" s="62">
        <f>H420+O420</f>
        <v>0</v>
      </c>
      <c r="L420" s="61">
        <v>0</v>
      </c>
      <c r="M420" s="62">
        <v>0</v>
      </c>
      <c r="N420" s="62">
        <v>0</v>
      </c>
      <c r="O420" s="61">
        <v>0</v>
      </c>
      <c r="P420" s="61">
        <v>0</v>
      </c>
      <c r="Q420" s="62">
        <v>0</v>
      </c>
      <c r="R420" s="63" t="str">
        <f t="shared" si="12"/>
        <v/>
      </c>
    </row>
    <row r="421" spans="1:18" ht="22.5" x14ac:dyDescent="0.25">
      <c r="A421" s="3">
        <v>929</v>
      </c>
      <c r="B421" s="3">
        <v>29903</v>
      </c>
      <c r="C421" s="3" t="s">
        <v>2</v>
      </c>
      <c r="D421" s="59" t="s">
        <v>157</v>
      </c>
      <c r="E421" s="60" t="str">
        <f t="shared" si="13"/>
        <v>2</v>
      </c>
      <c r="F421" s="61">
        <v>2169</v>
      </c>
      <c r="G421" s="61">
        <v>2169</v>
      </c>
      <c r="H421" s="61">
        <v>0</v>
      </c>
      <c r="I421" s="61">
        <v>0</v>
      </c>
      <c r="J421" s="62">
        <v>0</v>
      </c>
      <c r="K421" s="62">
        <f>H421+O421</f>
        <v>0</v>
      </c>
      <c r="L421" s="61">
        <v>2169</v>
      </c>
      <c r="M421" s="62">
        <v>2169</v>
      </c>
      <c r="N421" s="62">
        <v>0</v>
      </c>
      <c r="O421" s="61">
        <v>0</v>
      </c>
      <c r="P421" s="61">
        <v>0</v>
      </c>
      <c r="Q421" s="62">
        <v>0</v>
      </c>
      <c r="R421" s="63">
        <f t="shared" si="12"/>
        <v>0</v>
      </c>
    </row>
    <row r="422" spans="1:18" ht="22.5" x14ac:dyDescent="0.25">
      <c r="A422" s="3">
        <v>929</v>
      </c>
      <c r="B422" s="3">
        <v>29904</v>
      </c>
      <c r="C422" s="3" t="s">
        <v>2</v>
      </c>
      <c r="D422" s="59" t="s">
        <v>157</v>
      </c>
      <c r="E422" s="60" t="str">
        <f t="shared" si="13"/>
        <v>2</v>
      </c>
      <c r="F422" s="61">
        <v>444078</v>
      </c>
      <c r="G422" s="61">
        <v>444078</v>
      </c>
      <c r="H422" s="61">
        <v>0</v>
      </c>
      <c r="I422" s="61">
        <v>0</v>
      </c>
      <c r="J422" s="62">
        <v>0</v>
      </c>
      <c r="K422" s="62">
        <f>H422+O422</f>
        <v>0</v>
      </c>
      <c r="L422" s="61">
        <v>444078</v>
      </c>
      <c r="M422" s="62">
        <v>444078</v>
      </c>
      <c r="N422" s="62">
        <v>0</v>
      </c>
      <c r="O422" s="61">
        <v>0</v>
      </c>
      <c r="P422" s="61">
        <v>0</v>
      </c>
      <c r="Q422" s="62">
        <v>0</v>
      </c>
      <c r="R422" s="63">
        <f t="shared" si="12"/>
        <v>0</v>
      </c>
    </row>
    <row r="423" spans="1:18" ht="22.5" x14ac:dyDescent="0.25">
      <c r="A423" s="3">
        <v>929</v>
      </c>
      <c r="B423" s="3">
        <v>29999</v>
      </c>
      <c r="C423" s="3" t="s">
        <v>2</v>
      </c>
      <c r="D423" s="59" t="s">
        <v>157</v>
      </c>
      <c r="E423" s="60" t="str">
        <f t="shared" si="13"/>
        <v>2</v>
      </c>
      <c r="F423" s="61">
        <v>0</v>
      </c>
      <c r="G423" s="61">
        <v>0</v>
      </c>
      <c r="H423" s="61">
        <v>0</v>
      </c>
      <c r="I423" s="61">
        <v>0</v>
      </c>
      <c r="J423" s="62">
        <v>0</v>
      </c>
      <c r="K423" s="62">
        <f>H423+O423</f>
        <v>0</v>
      </c>
      <c r="L423" s="61">
        <v>0</v>
      </c>
      <c r="M423" s="62">
        <v>0</v>
      </c>
      <c r="N423" s="62">
        <v>0</v>
      </c>
      <c r="O423" s="61">
        <v>0</v>
      </c>
      <c r="P423" s="61">
        <v>33617</v>
      </c>
      <c r="Q423" s="62">
        <v>0</v>
      </c>
      <c r="R423" s="63" t="str">
        <f t="shared" si="12"/>
        <v/>
      </c>
    </row>
    <row r="424" spans="1:18" ht="22.5" x14ac:dyDescent="0.25">
      <c r="A424" s="3">
        <v>929</v>
      </c>
      <c r="B424" s="3">
        <v>10304</v>
      </c>
      <c r="C424" s="3" t="s">
        <v>2</v>
      </c>
      <c r="D424" s="59" t="s">
        <v>158</v>
      </c>
      <c r="E424" s="60" t="str">
        <f t="shared" si="13"/>
        <v>1</v>
      </c>
      <c r="F424" s="61">
        <v>0</v>
      </c>
      <c r="G424" s="61">
        <v>114000</v>
      </c>
      <c r="H424" s="61">
        <v>0</v>
      </c>
      <c r="I424" s="61">
        <v>113000</v>
      </c>
      <c r="J424" s="62">
        <v>113000</v>
      </c>
      <c r="K424" s="62">
        <f>H424+O424</f>
        <v>0</v>
      </c>
      <c r="L424" s="61">
        <v>1000</v>
      </c>
      <c r="M424" s="62">
        <v>1000</v>
      </c>
      <c r="N424" s="62">
        <v>0</v>
      </c>
      <c r="O424" s="61">
        <v>0</v>
      </c>
      <c r="P424" s="61">
        <v>0</v>
      </c>
      <c r="Q424" s="62">
        <v>0</v>
      </c>
      <c r="R424" s="63">
        <f t="shared" si="12"/>
        <v>0.99122807017543857</v>
      </c>
    </row>
    <row r="425" spans="1:18" ht="22.5" x14ac:dyDescent="0.25">
      <c r="A425" s="3">
        <v>929</v>
      </c>
      <c r="B425" s="3">
        <v>10307</v>
      </c>
      <c r="C425" s="3" t="s">
        <v>2</v>
      </c>
      <c r="D425" s="59" t="s">
        <v>158</v>
      </c>
      <c r="E425" s="60" t="str">
        <f t="shared" si="13"/>
        <v>1</v>
      </c>
      <c r="F425" s="61">
        <v>36000</v>
      </c>
      <c r="G425" s="61">
        <v>36000</v>
      </c>
      <c r="H425" s="61">
        <v>36000</v>
      </c>
      <c r="I425" s="61">
        <v>0</v>
      </c>
      <c r="J425" s="62">
        <v>0</v>
      </c>
      <c r="K425" s="62">
        <f>H425+O425</f>
        <v>36000</v>
      </c>
      <c r="L425" s="61">
        <v>0</v>
      </c>
      <c r="M425" s="62">
        <v>0</v>
      </c>
      <c r="N425" s="62">
        <v>0</v>
      </c>
      <c r="O425" s="61">
        <v>0</v>
      </c>
      <c r="P425" s="61">
        <v>0</v>
      </c>
      <c r="Q425" s="62">
        <v>0</v>
      </c>
      <c r="R425" s="63">
        <f t="shared" si="12"/>
        <v>0</v>
      </c>
    </row>
    <row r="426" spans="1:18" ht="22.5" x14ac:dyDescent="0.25">
      <c r="A426" s="3">
        <v>929</v>
      </c>
      <c r="B426" s="3">
        <v>10406</v>
      </c>
      <c r="C426" s="3" t="s">
        <v>2</v>
      </c>
      <c r="D426" s="59" t="s">
        <v>158</v>
      </c>
      <c r="E426" s="60" t="str">
        <f t="shared" si="13"/>
        <v>1</v>
      </c>
      <c r="F426" s="61">
        <v>186240</v>
      </c>
      <c r="G426" s="61">
        <v>0</v>
      </c>
      <c r="H426" s="61">
        <v>0</v>
      </c>
      <c r="I426" s="61">
        <v>0</v>
      </c>
      <c r="J426" s="62">
        <v>0</v>
      </c>
      <c r="K426" s="62">
        <f>H426+O426</f>
        <v>0</v>
      </c>
      <c r="L426" s="61">
        <v>0</v>
      </c>
      <c r="M426" s="62">
        <v>0</v>
      </c>
      <c r="N426" s="62">
        <v>0</v>
      </c>
      <c r="O426" s="61">
        <v>0</v>
      </c>
      <c r="P426" s="61">
        <v>0</v>
      </c>
      <c r="Q426" s="62">
        <v>0</v>
      </c>
      <c r="R426" s="63" t="str">
        <f t="shared" si="12"/>
        <v/>
      </c>
    </row>
    <row r="427" spans="1:18" ht="22.5" x14ac:dyDescent="0.25">
      <c r="A427" s="3">
        <v>929</v>
      </c>
      <c r="B427" s="3">
        <v>10499</v>
      </c>
      <c r="C427" s="3" t="s">
        <v>2</v>
      </c>
      <c r="D427" s="59" t="s">
        <v>158</v>
      </c>
      <c r="E427" s="60" t="str">
        <f t="shared" si="13"/>
        <v>1</v>
      </c>
      <c r="F427" s="61">
        <v>788719</v>
      </c>
      <c r="G427" s="61">
        <v>788719</v>
      </c>
      <c r="H427" s="61">
        <v>197180</v>
      </c>
      <c r="I427" s="61">
        <v>0</v>
      </c>
      <c r="J427" s="62">
        <v>0</v>
      </c>
      <c r="K427" s="62">
        <f>H427+O427</f>
        <v>197180</v>
      </c>
      <c r="L427" s="61">
        <v>591539</v>
      </c>
      <c r="M427" s="62">
        <v>591539</v>
      </c>
      <c r="N427" s="62">
        <v>0</v>
      </c>
      <c r="O427" s="61">
        <v>0</v>
      </c>
      <c r="P427" s="61">
        <v>0</v>
      </c>
      <c r="Q427" s="62">
        <v>0</v>
      </c>
      <c r="R427" s="63">
        <f t="shared" si="12"/>
        <v>0</v>
      </c>
    </row>
    <row r="428" spans="1:18" ht="22.5" x14ac:dyDescent="0.25">
      <c r="A428" s="3">
        <v>929</v>
      </c>
      <c r="B428" s="3">
        <v>10501</v>
      </c>
      <c r="C428" s="3" t="s">
        <v>2</v>
      </c>
      <c r="D428" s="59" t="s">
        <v>158</v>
      </c>
      <c r="E428" s="60" t="str">
        <f t="shared" si="13"/>
        <v>1</v>
      </c>
      <c r="F428" s="61">
        <v>15634</v>
      </c>
      <c r="G428" s="61">
        <v>15634</v>
      </c>
      <c r="H428" s="61">
        <v>5170</v>
      </c>
      <c r="I428" s="61">
        <v>2650</v>
      </c>
      <c r="J428" s="62">
        <v>2650</v>
      </c>
      <c r="K428" s="62">
        <f>H428+O428</f>
        <v>5170</v>
      </c>
      <c r="L428" s="61">
        <v>7814</v>
      </c>
      <c r="M428" s="62">
        <v>7814</v>
      </c>
      <c r="N428" s="62">
        <v>0</v>
      </c>
      <c r="O428" s="61">
        <v>0</v>
      </c>
      <c r="P428" s="61">
        <v>0</v>
      </c>
      <c r="Q428" s="62">
        <v>0</v>
      </c>
      <c r="R428" s="63">
        <f t="shared" si="12"/>
        <v>0.1695023666368172</v>
      </c>
    </row>
    <row r="429" spans="1:18" ht="22.5" x14ac:dyDescent="0.25">
      <c r="A429" s="3">
        <v>929</v>
      </c>
      <c r="B429" s="3">
        <v>10502</v>
      </c>
      <c r="C429" s="3" t="s">
        <v>2</v>
      </c>
      <c r="D429" s="59" t="s">
        <v>158</v>
      </c>
      <c r="E429" s="60" t="str">
        <f t="shared" si="13"/>
        <v>1</v>
      </c>
      <c r="F429" s="61">
        <v>50464</v>
      </c>
      <c r="G429" s="61">
        <v>50464</v>
      </c>
      <c r="H429" s="61">
        <v>16632</v>
      </c>
      <c r="I429" s="61">
        <v>8600</v>
      </c>
      <c r="J429" s="62">
        <v>8600</v>
      </c>
      <c r="K429" s="62">
        <f>H429+O429</f>
        <v>16632</v>
      </c>
      <c r="L429" s="61">
        <v>25232</v>
      </c>
      <c r="M429" s="62">
        <v>25232</v>
      </c>
      <c r="N429" s="62">
        <v>0</v>
      </c>
      <c r="O429" s="61">
        <v>0</v>
      </c>
      <c r="P429" s="61">
        <v>0</v>
      </c>
      <c r="Q429" s="62">
        <v>0</v>
      </c>
      <c r="R429" s="63">
        <f t="shared" si="12"/>
        <v>0.17041851616994294</v>
      </c>
    </row>
    <row r="430" spans="1:18" ht="22.5" x14ac:dyDescent="0.25">
      <c r="A430" s="3">
        <v>929</v>
      </c>
      <c r="B430" s="3">
        <v>10805</v>
      </c>
      <c r="C430" s="3" t="s">
        <v>2</v>
      </c>
      <c r="D430" s="59" t="s">
        <v>158</v>
      </c>
      <c r="E430" s="60" t="str">
        <f t="shared" si="13"/>
        <v>1</v>
      </c>
      <c r="F430" s="61">
        <v>100630</v>
      </c>
      <c r="G430" s="61">
        <v>100630</v>
      </c>
      <c r="H430" s="61">
        <v>25158</v>
      </c>
      <c r="I430" s="61">
        <v>0</v>
      </c>
      <c r="J430" s="62">
        <v>0</v>
      </c>
      <c r="K430" s="62">
        <f>H430+O430</f>
        <v>25158</v>
      </c>
      <c r="L430" s="61">
        <v>75472</v>
      </c>
      <c r="M430" s="62">
        <v>75472</v>
      </c>
      <c r="N430" s="62">
        <v>0</v>
      </c>
      <c r="O430" s="61">
        <v>0</v>
      </c>
      <c r="P430" s="61">
        <v>0</v>
      </c>
      <c r="Q430" s="62">
        <v>0</v>
      </c>
      <c r="R430" s="63">
        <f t="shared" si="12"/>
        <v>0</v>
      </c>
    </row>
    <row r="431" spans="1:18" ht="22.5" x14ac:dyDescent="0.25">
      <c r="A431" s="3">
        <v>929</v>
      </c>
      <c r="B431" s="3">
        <v>10806</v>
      </c>
      <c r="C431" s="3" t="s">
        <v>2</v>
      </c>
      <c r="D431" s="59" t="s">
        <v>158</v>
      </c>
      <c r="E431" s="60" t="str">
        <f t="shared" si="13"/>
        <v>1</v>
      </c>
      <c r="F431" s="61">
        <v>50000</v>
      </c>
      <c r="G431" s="61">
        <v>50000</v>
      </c>
      <c r="H431" s="61">
        <v>0</v>
      </c>
      <c r="I431" s="61">
        <v>0</v>
      </c>
      <c r="J431" s="62">
        <v>0</v>
      </c>
      <c r="K431" s="62">
        <f>H431+O431</f>
        <v>0</v>
      </c>
      <c r="L431" s="61">
        <v>50000</v>
      </c>
      <c r="M431" s="62">
        <v>50000</v>
      </c>
      <c r="N431" s="62">
        <v>0</v>
      </c>
      <c r="O431" s="61">
        <v>0</v>
      </c>
      <c r="P431" s="61">
        <v>0</v>
      </c>
      <c r="Q431" s="62">
        <v>0</v>
      </c>
      <c r="R431" s="63">
        <f t="shared" si="12"/>
        <v>0</v>
      </c>
    </row>
    <row r="432" spans="1:18" ht="22.5" x14ac:dyDescent="0.25">
      <c r="A432" s="3">
        <v>929</v>
      </c>
      <c r="B432" s="3">
        <v>10807</v>
      </c>
      <c r="C432" s="3" t="s">
        <v>2</v>
      </c>
      <c r="D432" s="59" t="s">
        <v>158</v>
      </c>
      <c r="E432" s="60" t="str">
        <f t="shared" si="13"/>
        <v>1</v>
      </c>
      <c r="F432" s="61">
        <v>20188</v>
      </c>
      <c r="G432" s="61">
        <v>0</v>
      </c>
      <c r="H432" s="61">
        <v>0</v>
      </c>
      <c r="I432" s="61">
        <v>0</v>
      </c>
      <c r="J432" s="62">
        <v>0</v>
      </c>
      <c r="K432" s="62">
        <f>H432+O432</f>
        <v>0</v>
      </c>
      <c r="L432" s="61">
        <v>0</v>
      </c>
      <c r="M432" s="62">
        <v>0</v>
      </c>
      <c r="N432" s="62">
        <v>0</v>
      </c>
      <c r="O432" s="61">
        <v>0</v>
      </c>
      <c r="P432" s="61">
        <v>0</v>
      </c>
      <c r="Q432" s="62">
        <v>0</v>
      </c>
      <c r="R432" s="63" t="str">
        <f t="shared" si="12"/>
        <v/>
      </c>
    </row>
    <row r="433" spans="1:18" ht="22.5" x14ac:dyDescent="0.25">
      <c r="A433" s="3">
        <v>929</v>
      </c>
      <c r="B433" s="3">
        <v>10808</v>
      </c>
      <c r="C433" s="3" t="s">
        <v>2</v>
      </c>
      <c r="D433" s="59" t="s">
        <v>158</v>
      </c>
      <c r="E433" s="60" t="str">
        <f t="shared" si="13"/>
        <v>1</v>
      </c>
      <c r="F433" s="61">
        <v>50000</v>
      </c>
      <c r="G433" s="61">
        <v>50000</v>
      </c>
      <c r="H433" s="61">
        <v>0</v>
      </c>
      <c r="I433" s="61">
        <v>0</v>
      </c>
      <c r="J433" s="62">
        <v>0</v>
      </c>
      <c r="K433" s="62">
        <f>H433+O433</f>
        <v>0</v>
      </c>
      <c r="L433" s="61">
        <v>50000</v>
      </c>
      <c r="M433" s="62">
        <v>50000</v>
      </c>
      <c r="N433" s="62">
        <v>0</v>
      </c>
      <c r="O433" s="61">
        <v>0</v>
      </c>
      <c r="P433" s="61">
        <v>0</v>
      </c>
      <c r="Q433" s="62">
        <v>0</v>
      </c>
      <c r="R433" s="63">
        <f t="shared" si="12"/>
        <v>0</v>
      </c>
    </row>
    <row r="434" spans="1:18" ht="22.5" x14ac:dyDescent="0.25">
      <c r="A434" s="3">
        <v>929</v>
      </c>
      <c r="B434" s="3">
        <v>10899</v>
      </c>
      <c r="C434" s="3" t="s">
        <v>2</v>
      </c>
      <c r="D434" s="59" t="s">
        <v>158</v>
      </c>
      <c r="E434" s="60" t="str">
        <f t="shared" si="13"/>
        <v>1</v>
      </c>
      <c r="F434" s="61">
        <v>7210</v>
      </c>
      <c r="G434" s="61">
        <v>7210</v>
      </c>
      <c r="H434" s="61">
        <v>0</v>
      </c>
      <c r="I434" s="61">
        <v>0</v>
      </c>
      <c r="J434" s="62">
        <v>0</v>
      </c>
      <c r="K434" s="62">
        <f>H434+O434</f>
        <v>0</v>
      </c>
      <c r="L434" s="61">
        <v>7210</v>
      </c>
      <c r="M434" s="62">
        <v>7210</v>
      </c>
      <c r="N434" s="62">
        <v>0</v>
      </c>
      <c r="O434" s="61">
        <v>0</v>
      </c>
      <c r="P434" s="61">
        <v>0</v>
      </c>
      <c r="Q434" s="62">
        <v>0</v>
      </c>
      <c r="R434" s="63">
        <f t="shared" si="12"/>
        <v>0</v>
      </c>
    </row>
    <row r="435" spans="1:18" ht="22.5" x14ac:dyDescent="0.25">
      <c r="A435" s="3">
        <v>929</v>
      </c>
      <c r="B435" s="3">
        <v>20101</v>
      </c>
      <c r="C435" s="3" t="s">
        <v>2</v>
      </c>
      <c r="D435" s="59" t="s">
        <v>158</v>
      </c>
      <c r="E435" s="60" t="str">
        <f t="shared" si="13"/>
        <v>2</v>
      </c>
      <c r="F435" s="61">
        <v>110297</v>
      </c>
      <c r="G435" s="61">
        <v>0</v>
      </c>
      <c r="H435" s="61">
        <v>0</v>
      </c>
      <c r="I435" s="61">
        <v>0</v>
      </c>
      <c r="J435" s="62">
        <v>0</v>
      </c>
      <c r="K435" s="62">
        <f>H435+O435</f>
        <v>0</v>
      </c>
      <c r="L435" s="61">
        <v>0</v>
      </c>
      <c r="M435" s="62">
        <v>0</v>
      </c>
      <c r="N435" s="62">
        <v>0</v>
      </c>
      <c r="O435" s="61">
        <v>0</v>
      </c>
      <c r="P435" s="61">
        <v>0</v>
      </c>
      <c r="Q435" s="62">
        <v>0</v>
      </c>
      <c r="R435" s="63" t="str">
        <f t="shared" si="12"/>
        <v/>
      </c>
    </row>
    <row r="436" spans="1:18" ht="22.5" x14ac:dyDescent="0.25">
      <c r="A436" s="3">
        <v>929</v>
      </c>
      <c r="B436" s="3">
        <v>20304</v>
      </c>
      <c r="C436" s="3" t="s">
        <v>2</v>
      </c>
      <c r="D436" s="59" t="s">
        <v>158</v>
      </c>
      <c r="E436" s="60" t="str">
        <f t="shared" si="13"/>
        <v>2</v>
      </c>
      <c r="F436" s="61">
        <v>549198</v>
      </c>
      <c r="G436" s="61">
        <v>549198</v>
      </c>
      <c r="H436" s="61">
        <v>0</v>
      </c>
      <c r="I436" s="61">
        <v>0</v>
      </c>
      <c r="J436" s="62">
        <v>0</v>
      </c>
      <c r="K436" s="62">
        <f>H436+O436</f>
        <v>0</v>
      </c>
      <c r="L436" s="61">
        <v>549198</v>
      </c>
      <c r="M436" s="62">
        <v>549198</v>
      </c>
      <c r="N436" s="62">
        <v>0</v>
      </c>
      <c r="O436" s="61">
        <v>0</v>
      </c>
      <c r="P436" s="61">
        <v>0</v>
      </c>
      <c r="Q436" s="62">
        <v>0</v>
      </c>
      <c r="R436" s="63">
        <f t="shared" si="12"/>
        <v>0</v>
      </c>
    </row>
    <row r="437" spans="1:18" ht="22.5" x14ac:dyDescent="0.25">
      <c r="A437" s="3">
        <v>929</v>
      </c>
      <c r="B437" s="3">
        <v>20402</v>
      </c>
      <c r="C437" s="3" t="s">
        <v>2</v>
      </c>
      <c r="D437" s="59" t="s">
        <v>158</v>
      </c>
      <c r="E437" s="60" t="str">
        <f t="shared" si="13"/>
        <v>2</v>
      </c>
      <c r="F437" s="61">
        <v>180076</v>
      </c>
      <c r="G437" s="61">
        <v>180076</v>
      </c>
      <c r="H437" s="61">
        <v>180076</v>
      </c>
      <c r="I437" s="61">
        <v>0</v>
      </c>
      <c r="J437" s="62">
        <v>0</v>
      </c>
      <c r="K437" s="62">
        <f>H437+O437</f>
        <v>180076</v>
      </c>
      <c r="L437" s="61">
        <v>0</v>
      </c>
      <c r="M437" s="62">
        <v>0</v>
      </c>
      <c r="N437" s="62">
        <v>0</v>
      </c>
      <c r="O437" s="61">
        <v>0</v>
      </c>
      <c r="P437" s="61">
        <v>0</v>
      </c>
      <c r="Q437" s="62">
        <v>0</v>
      </c>
      <c r="R437" s="63">
        <f t="shared" si="12"/>
        <v>0</v>
      </c>
    </row>
    <row r="438" spans="1:18" ht="22.5" x14ac:dyDescent="0.25">
      <c r="A438" s="3">
        <v>929</v>
      </c>
      <c r="B438" s="3">
        <v>29901</v>
      </c>
      <c r="C438" s="3" t="s">
        <v>2</v>
      </c>
      <c r="D438" s="59" t="s">
        <v>158</v>
      </c>
      <c r="E438" s="60" t="str">
        <f t="shared" si="13"/>
        <v>2</v>
      </c>
      <c r="F438" s="61">
        <v>33617</v>
      </c>
      <c r="G438" s="61">
        <v>11074</v>
      </c>
      <c r="H438" s="61">
        <v>0</v>
      </c>
      <c r="I438" s="61">
        <v>11074</v>
      </c>
      <c r="J438" s="62">
        <v>11074</v>
      </c>
      <c r="K438" s="62">
        <f>H438+O438</f>
        <v>0</v>
      </c>
      <c r="L438" s="61">
        <v>0</v>
      </c>
      <c r="M438" s="62">
        <v>0</v>
      </c>
      <c r="N438" s="62">
        <v>0</v>
      </c>
      <c r="O438" s="61">
        <v>0</v>
      </c>
      <c r="P438" s="61">
        <v>0</v>
      </c>
      <c r="Q438" s="62">
        <v>0</v>
      </c>
      <c r="R438" s="63">
        <f t="shared" si="12"/>
        <v>1</v>
      </c>
    </row>
    <row r="439" spans="1:18" ht="22.5" x14ac:dyDescent="0.25">
      <c r="A439" s="3">
        <v>929</v>
      </c>
      <c r="B439" s="3">
        <v>10304</v>
      </c>
      <c r="C439" s="3" t="s">
        <v>2</v>
      </c>
      <c r="D439" s="59" t="s">
        <v>159</v>
      </c>
      <c r="E439" s="60" t="str">
        <f t="shared" si="13"/>
        <v>1</v>
      </c>
      <c r="F439" s="61">
        <v>250000</v>
      </c>
      <c r="G439" s="61">
        <v>0</v>
      </c>
      <c r="H439" s="61">
        <v>0</v>
      </c>
      <c r="I439" s="61">
        <v>0</v>
      </c>
      <c r="J439" s="62">
        <v>0</v>
      </c>
      <c r="K439" s="62">
        <f>H439+O439</f>
        <v>0</v>
      </c>
      <c r="L439" s="61">
        <v>0</v>
      </c>
      <c r="M439" s="62">
        <v>0</v>
      </c>
      <c r="N439" s="62">
        <v>0</v>
      </c>
      <c r="O439" s="61">
        <v>0</v>
      </c>
      <c r="P439" s="61">
        <v>0</v>
      </c>
      <c r="Q439" s="62">
        <v>0</v>
      </c>
      <c r="R439" s="63" t="str">
        <f t="shared" si="12"/>
        <v/>
      </c>
    </row>
    <row r="440" spans="1:18" ht="22.5" x14ac:dyDescent="0.25">
      <c r="A440" s="3">
        <v>929</v>
      </c>
      <c r="B440" s="3">
        <v>10307</v>
      </c>
      <c r="C440" s="3" t="s">
        <v>2</v>
      </c>
      <c r="D440" s="59" t="s">
        <v>159</v>
      </c>
      <c r="E440" s="60" t="str">
        <f t="shared" si="13"/>
        <v>1</v>
      </c>
      <c r="F440" s="61">
        <v>60000</v>
      </c>
      <c r="G440" s="61">
        <v>30000</v>
      </c>
      <c r="H440" s="61">
        <v>30000</v>
      </c>
      <c r="I440" s="61">
        <v>0</v>
      </c>
      <c r="J440" s="62">
        <v>0</v>
      </c>
      <c r="K440" s="62">
        <f>H440+O440</f>
        <v>30000</v>
      </c>
      <c r="L440" s="61">
        <v>0</v>
      </c>
      <c r="M440" s="62">
        <v>0</v>
      </c>
      <c r="N440" s="62">
        <v>0</v>
      </c>
      <c r="O440" s="61">
        <v>0</v>
      </c>
      <c r="P440" s="61">
        <v>0</v>
      </c>
      <c r="Q440" s="62">
        <v>0</v>
      </c>
      <c r="R440" s="63">
        <f t="shared" si="12"/>
        <v>0</v>
      </c>
    </row>
    <row r="441" spans="1:18" ht="22.5" x14ac:dyDescent="0.25">
      <c r="A441" s="3">
        <v>929</v>
      </c>
      <c r="B441" s="3">
        <v>10406</v>
      </c>
      <c r="C441" s="3" t="s">
        <v>2</v>
      </c>
      <c r="D441" s="59" t="s">
        <v>159</v>
      </c>
      <c r="E441" s="60" t="str">
        <f t="shared" si="13"/>
        <v>1</v>
      </c>
      <c r="F441" s="61">
        <v>10723232</v>
      </c>
      <c r="G441" s="61">
        <v>25000</v>
      </c>
      <c r="H441" s="61">
        <v>0</v>
      </c>
      <c r="I441" s="61">
        <v>0</v>
      </c>
      <c r="J441" s="62">
        <v>0</v>
      </c>
      <c r="K441" s="62">
        <f>H441+O441</f>
        <v>20340</v>
      </c>
      <c r="L441" s="61">
        <v>4660</v>
      </c>
      <c r="M441" s="62">
        <v>4660</v>
      </c>
      <c r="N441" s="62">
        <v>0</v>
      </c>
      <c r="O441" s="61">
        <v>20340</v>
      </c>
      <c r="P441" s="61">
        <v>0</v>
      </c>
      <c r="Q441" s="62">
        <v>0</v>
      </c>
      <c r="R441" s="63">
        <f t="shared" si="12"/>
        <v>0</v>
      </c>
    </row>
    <row r="442" spans="1:18" ht="22.5" x14ac:dyDescent="0.25">
      <c r="A442" s="3">
        <v>929</v>
      </c>
      <c r="B442" s="3">
        <v>10499</v>
      </c>
      <c r="C442" s="3" t="s">
        <v>2</v>
      </c>
      <c r="D442" s="59" t="s">
        <v>159</v>
      </c>
      <c r="E442" s="60" t="str">
        <f t="shared" si="13"/>
        <v>1</v>
      </c>
      <c r="F442" s="61">
        <v>267000</v>
      </c>
      <c r="G442" s="61">
        <v>1117000</v>
      </c>
      <c r="H442" s="61">
        <v>137267.42000000001</v>
      </c>
      <c r="I442" s="61">
        <v>979732.58</v>
      </c>
      <c r="J442" s="62">
        <v>979732.58</v>
      </c>
      <c r="K442" s="62">
        <f>H442+O442</f>
        <v>137267.42000000001</v>
      </c>
      <c r="L442" s="61">
        <v>0</v>
      </c>
      <c r="M442" s="62">
        <v>0</v>
      </c>
      <c r="N442" s="62">
        <v>0</v>
      </c>
      <c r="O442" s="61">
        <v>0</v>
      </c>
      <c r="P442" s="61">
        <v>0</v>
      </c>
      <c r="Q442" s="62">
        <v>0</v>
      </c>
      <c r="R442" s="63">
        <f t="shared" si="12"/>
        <v>0.87711063563115488</v>
      </c>
    </row>
    <row r="443" spans="1:18" ht="22.5" x14ac:dyDescent="0.25">
      <c r="A443" s="3">
        <v>929</v>
      </c>
      <c r="B443" s="3">
        <v>10501</v>
      </c>
      <c r="C443" s="3" t="s">
        <v>2</v>
      </c>
      <c r="D443" s="59" t="s">
        <v>159</v>
      </c>
      <c r="E443" s="60" t="str">
        <f t="shared" si="13"/>
        <v>1</v>
      </c>
      <c r="F443" s="61">
        <v>50000</v>
      </c>
      <c r="G443" s="61">
        <v>50000</v>
      </c>
      <c r="H443" s="61">
        <v>44400</v>
      </c>
      <c r="I443" s="61">
        <v>5600</v>
      </c>
      <c r="J443" s="62">
        <v>5600</v>
      </c>
      <c r="K443" s="62">
        <f>H443+O443</f>
        <v>44400</v>
      </c>
      <c r="L443" s="61">
        <v>0</v>
      </c>
      <c r="M443" s="62">
        <v>0</v>
      </c>
      <c r="N443" s="62">
        <v>0</v>
      </c>
      <c r="O443" s="61">
        <v>0</v>
      </c>
      <c r="P443" s="61">
        <v>308232</v>
      </c>
      <c r="Q443" s="62">
        <v>0</v>
      </c>
      <c r="R443" s="63">
        <f t="shared" si="12"/>
        <v>0.112</v>
      </c>
    </row>
    <row r="444" spans="1:18" ht="22.5" x14ac:dyDescent="0.25">
      <c r="A444" s="3">
        <v>929</v>
      </c>
      <c r="B444" s="3">
        <v>10502</v>
      </c>
      <c r="C444" s="3" t="s">
        <v>2</v>
      </c>
      <c r="D444" s="59" t="s">
        <v>159</v>
      </c>
      <c r="E444" s="60" t="str">
        <f t="shared" si="13"/>
        <v>1</v>
      </c>
      <c r="F444" s="61">
        <v>325000</v>
      </c>
      <c r="G444" s="61">
        <v>425000</v>
      </c>
      <c r="H444" s="61">
        <v>50600</v>
      </c>
      <c r="I444" s="61">
        <v>374400</v>
      </c>
      <c r="J444" s="62">
        <v>353000</v>
      </c>
      <c r="K444" s="62">
        <f>H444+O444</f>
        <v>50600</v>
      </c>
      <c r="L444" s="61">
        <v>0</v>
      </c>
      <c r="M444" s="62">
        <v>0</v>
      </c>
      <c r="N444" s="62">
        <v>0</v>
      </c>
      <c r="O444" s="61">
        <v>0</v>
      </c>
      <c r="P444" s="61">
        <v>150000</v>
      </c>
      <c r="Q444" s="62">
        <v>0</v>
      </c>
      <c r="R444" s="63">
        <f t="shared" si="12"/>
        <v>0.88094117647058823</v>
      </c>
    </row>
    <row r="445" spans="1:18" ht="22.5" x14ac:dyDescent="0.25">
      <c r="A445" s="3">
        <v>929</v>
      </c>
      <c r="B445" s="3">
        <v>10805</v>
      </c>
      <c r="C445" s="3" t="s">
        <v>2</v>
      </c>
      <c r="D445" s="59" t="s">
        <v>159</v>
      </c>
      <c r="E445" s="60" t="str">
        <f t="shared" si="13"/>
        <v>1</v>
      </c>
      <c r="F445" s="61">
        <v>110000</v>
      </c>
      <c r="G445" s="61">
        <v>190000</v>
      </c>
      <c r="H445" s="61">
        <v>0</v>
      </c>
      <c r="I445" s="61">
        <v>0</v>
      </c>
      <c r="J445" s="62">
        <v>0</v>
      </c>
      <c r="K445" s="62">
        <f>H445+O445</f>
        <v>0</v>
      </c>
      <c r="L445" s="61">
        <v>190000</v>
      </c>
      <c r="M445" s="62">
        <v>190000</v>
      </c>
      <c r="N445" s="62">
        <v>0</v>
      </c>
      <c r="O445" s="61">
        <v>0</v>
      </c>
      <c r="P445" s="61">
        <v>0</v>
      </c>
      <c r="Q445" s="62">
        <v>0</v>
      </c>
      <c r="R445" s="63">
        <f t="shared" si="12"/>
        <v>0</v>
      </c>
    </row>
    <row r="446" spans="1:18" ht="22.5" x14ac:dyDescent="0.25">
      <c r="A446" s="3">
        <v>929</v>
      </c>
      <c r="B446" s="3">
        <v>10807</v>
      </c>
      <c r="C446" s="3" t="s">
        <v>2</v>
      </c>
      <c r="D446" s="59" t="s">
        <v>159</v>
      </c>
      <c r="E446" s="60" t="str">
        <f t="shared" si="13"/>
        <v>1</v>
      </c>
      <c r="F446" s="61">
        <v>0</v>
      </c>
      <c r="G446" s="61">
        <v>501800</v>
      </c>
      <c r="H446" s="61">
        <v>0</v>
      </c>
      <c r="I446" s="61">
        <v>180800</v>
      </c>
      <c r="J446" s="62">
        <v>180800</v>
      </c>
      <c r="K446" s="62">
        <f>H446+O446</f>
        <v>0</v>
      </c>
      <c r="L446" s="61">
        <v>321000</v>
      </c>
      <c r="M446" s="62">
        <v>321000</v>
      </c>
      <c r="N446" s="62">
        <v>0</v>
      </c>
      <c r="O446" s="61">
        <v>0</v>
      </c>
      <c r="P446" s="61">
        <v>510086</v>
      </c>
      <c r="Q446" s="62">
        <v>0</v>
      </c>
      <c r="R446" s="63">
        <f t="shared" si="12"/>
        <v>0.36030290952570743</v>
      </c>
    </row>
    <row r="447" spans="1:18" ht="22.5" x14ac:dyDescent="0.25">
      <c r="A447" s="3">
        <v>929</v>
      </c>
      <c r="B447" s="3">
        <v>10899</v>
      </c>
      <c r="C447" s="3" t="s">
        <v>2</v>
      </c>
      <c r="D447" s="59" t="s">
        <v>159</v>
      </c>
      <c r="E447" s="60" t="str">
        <f t="shared" si="13"/>
        <v>1</v>
      </c>
      <c r="F447" s="61">
        <v>56460</v>
      </c>
      <c r="G447" s="61">
        <v>56460</v>
      </c>
      <c r="H447" s="61">
        <v>0</v>
      </c>
      <c r="I447" s="61">
        <v>0</v>
      </c>
      <c r="J447" s="62">
        <v>0</v>
      </c>
      <c r="K447" s="62">
        <f>H447+O447</f>
        <v>0</v>
      </c>
      <c r="L447" s="61">
        <v>56460</v>
      </c>
      <c r="M447" s="62">
        <v>56460</v>
      </c>
      <c r="N447" s="62">
        <v>0</v>
      </c>
      <c r="O447" s="61">
        <v>0</v>
      </c>
      <c r="P447" s="61">
        <v>0</v>
      </c>
      <c r="Q447" s="62">
        <v>0</v>
      </c>
      <c r="R447" s="63">
        <f t="shared" si="12"/>
        <v>0</v>
      </c>
    </row>
    <row r="448" spans="1:18" ht="22.5" x14ac:dyDescent="0.25">
      <c r="A448" s="3">
        <v>929</v>
      </c>
      <c r="B448" s="3">
        <v>20101</v>
      </c>
      <c r="C448" s="3" t="s">
        <v>2</v>
      </c>
      <c r="D448" s="59" t="s">
        <v>159</v>
      </c>
      <c r="E448" s="60" t="str">
        <f t="shared" si="13"/>
        <v>2</v>
      </c>
      <c r="F448" s="61">
        <v>147030</v>
      </c>
      <c r="G448" s="61">
        <v>0</v>
      </c>
      <c r="H448" s="61">
        <v>0</v>
      </c>
      <c r="I448" s="61">
        <v>0</v>
      </c>
      <c r="J448" s="62">
        <v>0</v>
      </c>
      <c r="K448" s="62">
        <f>H448+O448</f>
        <v>0</v>
      </c>
      <c r="L448" s="61">
        <v>0</v>
      </c>
      <c r="M448" s="62">
        <v>0</v>
      </c>
      <c r="N448" s="62">
        <v>0</v>
      </c>
      <c r="O448" s="61">
        <v>0</v>
      </c>
      <c r="P448" s="61">
        <v>200000</v>
      </c>
      <c r="Q448" s="62">
        <v>0</v>
      </c>
      <c r="R448" s="63" t="str">
        <f t="shared" si="12"/>
        <v/>
      </c>
    </row>
    <row r="449" spans="1:18" ht="22.5" x14ac:dyDescent="0.25">
      <c r="A449" s="3">
        <v>929</v>
      </c>
      <c r="B449" s="3">
        <v>20104</v>
      </c>
      <c r="C449" s="3" t="s">
        <v>2</v>
      </c>
      <c r="D449" s="59" t="s">
        <v>159</v>
      </c>
      <c r="E449" s="60" t="str">
        <f t="shared" si="13"/>
        <v>2</v>
      </c>
      <c r="F449" s="61">
        <v>270000</v>
      </c>
      <c r="G449" s="61">
        <v>270000</v>
      </c>
      <c r="H449" s="61">
        <v>0</v>
      </c>
      <c r="I449" s="61">
        <v>0</v>
      </c>
      <c r="J449" s="62">
        <v>0</v>
      </c>
      <c r="K449" s="62">
        <f>H449+O449</f>
        <v>0</v>
      </c>
      <c r="L449" s="61">
        <v>270000</v>
      </c>
      <c r="M449" s="62">
        <v>270000</v>
      </c>
      <c r="N449" s="62">
        <v>0</v>
      </c>
      <c r="O449" s="61">
        <v>0</v>
      </c>
      <c r="P449" s="61">
        <v>0</v>
      </c>
      <c r="Q449" s="62">
        <v>0</v>
      </c>
      <c r="R449" s="63">
        <f t="shared" si="12"/>
        <v>0</v>
      </c>
    </row>
    <row r="450" spans="1:18" ht="22.5" x14ac:dyDescent="0.25">
      <c r="A450" s="3">
        <v>929</v>
      </c>
      <c r="B450" s="3">
        <v>20304</v>
      </c>
      <c r="C450" s="3" t="s">
        <v>2</v>
      </c>
      <c r="D450" s="59" t="s">
        <v>159</v>
      </c>
      <c r="E450" s="60" t="str">
        <f t="shared" si="13"/>
        <v>2</v>
      </c>
      <c r="F450" s="61">
        <v>169500</v>
      </c>
      <c r="G450" s="61">
        <v>169500</v>
      </c>
      <c r="H450" s="61">
        <v>0</v>
      </c>
      <c r="I450" s="61">
        <v>3120.02</v>
      </c>
      <c r="J450" s="62">
        <v>3120.02</v>
      </c>
      <c r="K450" s="62">
        <f>H450+O450</f>
        <v>0</v>
      </c>
      <c r="L450" s="61">
        <v>166379.98000000001</v>
      </c>
      <c r="M450" s="62">
        <v>166379.98000000001</v>
      </c>
      <c r="N450" s="62">
        <v>0</v>
      </c>
      <c r="O450" s="61">
        <v>0</v>
      </c>
      <c r="P450" s="61">
        <v>0</v>
      </c>
      <c r="Q450" s="62">
        <v>0</v>
      </c>
      <c r="R450" s="63">
        <f t="shared" si="12"/>
        <v>1.8407197640117993E-2</v>
      </c>
    </row>
    <row r="451" spans="1:18" ht="22.5" x14ac:dyDescent="0.25">
      <c r="A451" s="3">
        <v>929</v>
      </c>
      <c r="B451" s="3">
        <v>20401</v>
      </c>
      <c r="C451" s="3" t="s">
        <v>2</v>
      </c>
      <c r="D451" s="59" t="s">
        <v>159</v>
      </c>
      <c r="E451" s="60" t="str">
        <f t="shared" si="13"/>
        <v>2</v>
      </c>
      <c r="F451" s="61">
        <v>69907</v>
      </c>
      <c r="G451" s="61">
        <v>69907</v>
      </c>
      <c r="H451" s="61">
        <v>51247.31</v>
      </c>
      <c r="I451" s="61">
        <v>18659.689999999999</v>
      </c>
      <c r="J451" s="62">
        <v>18659.689999999999</v>
      </c>
      <c r="K451" s="62">
        <f>H451+O451</f>
        <v>51247.31</v>
      </c>
      <c r="L451" s="61">
        <v>0</v>
      </c>
      <c r="M451" s="62">
        <v>0</v>
      </c>
      <c r="N451" s="62">
        <v>0</v>
      </c>
      <c r="O451" s="61">
        <v>0</v>
      </c>
      <c r="P451" s="61">
        <v>0</v>
      </c>
      <c r="Q451" s="62">
        <v>0</v>
      </c>
      <c r="R451" s="63">
        <f t="shared" si="12"/>
        <v>0.26692162444390405</v>
      </c>
    </row>
    <row r="452" spans="1:18" ht="22.5" x14ac:dyDescent="0.25">
      <c r="A452" s="3">
        <v>929</v>
      </c>
      <c r="B452" s="3">
        <v>20402</v>
      </c>
      <c r="C452" s="3" t="s">
        <v>2</v>
      </c>
      <c r="D452" s="59" t="s">
        <v>159</v>
      </c>
      <c r="E452" s="60" t="str">
        <f t="shared" si="13"/>
        <v>2</v>
      </c>
      <c r="F452" s="61">
        <v>70000</v>
      </c>
      <c r="G452" s="61">
        <v>170000</v>
      </c>
      <c r="H452" s="61">
        <v>3533.57</v>
      </c>
      <c r="I452" s="61">
        <v>6466.43</v>
      </c>
      <c r="J452" s="62">
        <v>6466.43</v>
      </c>
      <c r="K452" s="62">
        <f>H452+O452</f>
        <v>96584.650000000009</v>
      </c>
      <c r="L452" s="61">
        <v>66948.92</v>
      </c>
      <c r="M452" s="62">
        <v>66948.92</v>
      </c>
      <c r="N452" s="62">
        <v>0</v>
      </c>
      <c r="O452" s="61">
        <v>93051.08</v>
      </c>
      <c r="P452" s="61">
        <v>0</v>
      </c>
      <c r="Q452" s="62">
        <v>0</v>
      </c>
      <c r="R452" s="63">
        <f t="shared" si="12"/>
        <v>3.803782352941177E-2</v>
      </c>
    </row>
    <row r="453" spans="1:18" ht="22.5" x14ac:dyDescent="0.25">
      <c r="A453" s="3">
        <v>929</v>
      </c>
      <c r="B453" s="3">
        <v>29904</v>
      </c>
      <c r="C453" s="3" t="s">
        <v>2</v>
      </c>
      <c r="D453" s="59" t="s">
        <v>159</v>
      </c>
      <c r="E453" s="60" t="str">
        <f t="shared" si="13"/>
        <v>2</v>
      </c>
      <c r="F453" s="61">
        <v>200000</v>
      </c>
      <c r="G453" s="61">
        <v>200000</v>
      </c>
      <c r="H453" s="61">
        <v>0</v>
      </c>
      <c r="I453" s="61">
        <v>0</v>
      </c>
      <c r="J453" s="62">
        <v>0</v>
      </c>
      <c r="K453" s="62">
        <f>H453+O453</f>
        <v>0</v>
      </c>
      <c r="L453" s="61">
        <v>200000</v>
      </c>
      <c r="M453" s="62">
        <v>0</v>
      </c>
      <c r="N453" s="62">
        <v>0</v>
      </c>
      <c r="O453" s="61">
        <v>0</v>
      </c>
      <c r="P453" s="61">
        <v>0</v>
      </c>
      <c r="Q453" s="62">
        <v>200000</v>
      </c>
      <c r="R453" s="63">
        <f t="shared" si="12"/>
        <v>0</v>
      </c>
    </row>
    <row r="454" spans="1:18" ht="22.5" x14ac:dyDescent="0.25">
      <c r="A454" s="3">
        <v>929</v>
      </c>
      <c r="B454" s="3">
        <v>10406</v>
      </c>
      <c r="C454" s="3" t="s">
        <v>2</v>
      </c>
      <c r="D454" s="59" t="s">
        <v>160</v>
      </c>
      <c r="E454" s="60" t="str">
        <f t="shared" si="13"/>
        <v>1</v>
      </c>
      <c r="F454" s="61">
        <v>180000</v>
      </c>
      <c r="G454" s="61">
        <v>154500</v>
      </c>
      <c r="H454" s="61">
        <v>38000</v>
      </c>
      <c r="I454" s="61">
        <v>0</v>
      </c>
      <c r="J454" s="62">
        <v>0</v>
      </c>
      <c r="K454" s="62">
        <f>H454+O454</f>
        <v>38000</v>
      </c>
      <c r="L454" s="61">
        <v>116500</v>
      </c>
      <c r="M454" s="62">
        <v>116500</v>
      </c>
      <c r="N454" s="62">
        <v>0</v>
      </c>
      <c r="O454" s="61">
        <v>0</v>
      </c>
      <c r="P454" s="61">
        <v>0</v>
      </c>
      <c r="Q454" s="62">
        <v>0</v>
      </c>
      <c r="R454" s="63">
        <f t="shared" si="12"/>
        <v>0</v>
      </c>
    </row>
    <row r="455" spans="1:18" ht="22.5" x14ac:dyDescent="0.25">
      <c r="A455" s="3">
        <v>929</v>
      </c>
      <c r="B455" s="3">
        <v>10499</v>
      </c>
      <c r="C455" s="3" t="s">
        <v>2</v>
      </c>
      <c r="D455" s="59" t="s">
        <v>160</v>
      </c>
      <c r="E455" s="60" t="str">
        <f t="shared" si="13"/>
        <v>1</v>
      </c>
      <c r="F455" s="61">
        <v>765000</v>
      </c>
      <c r="G455" s="61">
        <v>765000</v>
      </c>
      <c r="H455" s="61">
        <v>300000</v>
      </c>
      <c r="I455" s="61">
        <v>0</v>
      </c>
      <c r="J455" s="62">
        <v>0</v>
      </c>
      <c r="K455" s="62">
        <f>H455+O455</f>
        <v>300000</v>
      </c>
      <c r="L455" s="61">
        <v>465000</v>
      </c>
      <c r="M455" s="62">
        <v>465000</v>
      </c>
      <c r="N455" s="62">
        <v>0</v>
      </c>
      <c r="O455" s="61">
        <v>0</v>
      </c>
      <c r="P455" s="61">
        <v>0</v>
      </c>
      <c r="Q455" s="62">
        <v>0</v>
      </c>
      <c r="R455" s="63">
        <f t="shared" ref="R455:R498" si="14">IFERROR(I455/G455,"")</f>
        <v>0</v>
      </c>
    </row>
    <row r="456" spans="1:18" ht="22.5" x14ac:dyDescent="0.25">
      <c r="A456" s="3">
        <v>929</v>
      </c>
      <c r="B456" s="3">
        <v>10501</v>
      </c>
      <c r="C456" s="3" t="s">
        <v>2</v>
      </c>
      <c r="D456" s="59" t="s">
        <v>160</v>
      </c>
      <c r="E456" s="60" t="str">
        <f t="shared" si="13"/>
        <v>1</v>
      </c>
      <c r="F456" s="61">
        <v>37740</v>
      </c>
      <c r="G456" s="61">
        <v>57740</v>
      </c>
      <c r="H456" s="61">
        <v>37410</v>
      </c>
      <c r="I456" s="61">
        <v>20330</v>
      </c>
      <c r="J456" s="62">
        <v>20330</v>
      </c>
      <c r="K456" s="62">
        <f>H456+O456</f>
        <v>37410</v>
      </c>
      <c r="L456" s="61">
        <v>0</v>
      </c>
      <c r="M456" s="62">
        <v>0</v>
      </c>
      <c r="N456" s="62">
        <v>0</v>
      </c>
      <c r="O456" s="61">
        <v>0</v>
      </c>
      <c r="P456" s="61">
        <v>0</v>
      </c>
      <c r="Q456" s="62">
        <v>0</v>
      </c>
      <c r="R456" s="63">
        <f t="shared" si="14"/>
        <v>0.35209560096986492</v>
      </c>
    </row>
    <row r="457" spans="1:18" ht="22.5" x14ac:dyDescent="0.25">
      <c r="A457" s="3">
        <v>929</v>
      </c>
      <c r="B457" s="3">
        <v>10502</v>
      </c>
      <c r="C457" s="3" t="s">
        <v>2</v>
      </c>
      <c r="D457" s="59" t="s">
        <v>160</v>
      </c>
      <c r="E457" s="60" t="str">
        <f t="shared" si="13"/>
        <v>1</v>
      </c>
      <c r="F457" s="61">
        <v>100000</v>
      </c>
      <c r="G457" s="61">
        <v>100000</v>
      </c>
      <c r="H457" s="61">
        <v>50400</v>
      </c>
      <c r="I457" s="61">
        <v>24700</v>
      </c>
      <c r="J457" s="62">
        <v>24700</v>
      </c>
      <c r="K457" s="62">
        <f>H457+O457</f>
        <v>50400</v>
      </c>
      <c r="L457" s="61">
        <v>24900</v>
      </c>
      <c r="M457" s="62">
        <v>24900</v>
      </c>
      <c r="N457" s="62">
        <v>0</v>
      </c>
      <c r="O457" s="61">
        <v>0</v>
      </c>
      <c r="P457" s="61">
        <v>0</v>
      </c>
      <c r="Q457" s="62">
        <v>0</v>
      </c>
      <c r="R457" s="63">
        <f t="shared" si="14"/>
        <v>0.247</v>
      </c>
    </row>
    <row r="458" spans="1:18" ht="22.5" x14ac:dyDescent="0.25">
      <c r="A458" s="3">
        <v>929</v>
      </c>
      <c r="B458" s="3">
        <v>10805</v>
      </c>
      <c r="C458" s="3" t="s">
        <v>2</v>
      </c>
      <c r="D458" s="59" t="s">
        <v>160</v>
      </c>
      <c r="E458" s="60" t="str">
        <f t="shared" si="13"/>
        <v>1</v>
      </c>
      <c r="F458" s="61">
        <v>100000</v>
      </c>
      <c r="G458" s="61">
        <v>210000</v>
      </c>
      <c r="H458" s="61">
        <v>10000</v>
      </c>
      <c r="I458" s="61">
        <v>0</v>
      </c>
      <c r="J458" s="62">
        <v>0</v>
      </c>
      <c r="K458" s="62">
        <f>H458+O458</f>
        <v>10000</v>
      </c>
      <c r="L458" s="61">
        <v>200000</v>
      </c>
      <c r="M458" s="62">
        <v>200000</v>
      </c>
      <c r="N458" s="62">
        <v>0</v>
      </c>
      <c r="O458" s="61">
        <v>0</v>
      </c>
      <c r="P458" s="61">
        <v>0</v>
      </c>
      <c r="Q458" s="62">
        <v>0</v>
      </c>
      <c r="R458" s="63">
        <f t="shared" si="14"/>
        <v>0</v>
      </c>
    </row>
    <row r="459" spans="1:18" ht="22.5" x14ac:dyDescent="0.25">
      <c r="A459" s="3">
        <v>929</v>
      </c>
      <c r="B459" s="3">
        <v>10807</v>
      </c>
      <c r="C459" s="3" t="s">
        <v>2</v>
      </c>
      <c r="D459" s="59" t="s">
        <v>160</v>
      </c>
      <c r="E459" s="60" t="str">
        <f t="shared" si="13"/>
        <v>1</v>
      </c>
      <c r="F459" s="61">
        <v>1500000</v>
      </c>
      <c r="G459" s="61">
        <v>2725500</v>
      </c>
      <c r="H459" s="61">
        <v>1758907.79</v>
      </c>
      <c r="I459" s="61">
        <v>158731.21</v>
      </c>
      <c r="J459" s="62">
        <v>158731.21</v>
      </c>
      <c r="K459" s="62">
        <f>H459+O459</f>
        <v>1758907.79</v>
      </c>
      <c r="L459" s="61">
        <v>807861</v>
      </c>
      <c r="M459" s="62">
        <v>602296.47</v>
      </c>
      <c r="N459" s="62">
        <v>205564.53</v>
      </c>
      <c r="O459" s="61">
        <v>0</v>
      </c>
      <c r="P459" s="61">
        <v>0</v>
      </c>
      <c r="Q459" s="62">
        <v>0</v>
      </c>
      <c r="R459" s="63">
        <f t="shared" si="14"/>
        <v>5.8239299211153915E-2</v>
      </c>
    </row>
    <row r="460" spans="1:18" ht="22.5" x14ac:dyDescent="0.25">
      <c r="A460" s="3">
        <v>929</v>
      </c>
      <c r="B460" s="3">
        <v>10808</v>
      </c>
      <c r="C460" s="3" t="s">
        <v>2</v>
      </c>
      <c r="D460" s="59" t="s">
        <v>160</v>
      </c>
      <c r="E460" s="60" t="str">
        <f t="shared" si="13"/>
        <v>1</v>
      </c>
      <c r="F460" s="61">
        <v>100000</v>
      </c>
      <c r="G460" s="61">
        <v>50850</v>
      </c>
      <c r="H460" s="61">
        <v>50850</v>
      </c>
      <c r="I460" s="61">
        <v>0</v>
      </c>
      <c r="J460" s="62">
        <v>0</v>
      </c>
      <c r="K460" s="62">
        <f>H460+O460</f>
        <v>50850</v>
      </c>
      <c r="L460" s="61">
        <v>0</v>
      </c>
      <c r="M460" s="62">
        <v>0</v>
      </c>
      <c r="N460" s="62">
        <v>0</v>
      </c>
      <c r="O460" s="61">
        <v>0</v>
      </c>
      <c r="P460" s="61">
        <v>0</v>
      </c>
      <c r="Q460" s="62">
        <v>0</v>
      </c>
      <c r="R460" s="63">
        <f t="shared" si="14"/>
        <v>0</v>
      </c>
    </row>
    <row r="461" spans="1:18" ht="22.5" x14ac:dyDescent="0.25">
      <c r="A461" s="3">
        <v>929</v>
      </c>
      <c r="B461" s="3">
        <v>10899</v>
      </c>
      <c r="C461" s="3" t="s">
        <v>2</v>
      </c>
      <c r="D461" s="59" t="s">
        <v>160</v>
      </c>
      <c r="E461" s="60" t="str">
        <f t="shared" si="13"/>
        <v>1</v>
      </c>
      <c r="F461" s="61">
        <v>39550</v>
      </c>
      <c r="G461" s="61">
        <v>39550</v>
      </c>
      <c r="H461" s="61">
        <v>0</v>
      </c>
      <c r="I461" s="61">
        <v>0</v>
      </c>
      <c r="J461" s="62">
        <v>0</v>
      </c>
      <c r="K461" s="62">
        <f>H461+O461</f>
        <v>0</v>
      </c>
      <c r="L461" s="61">
        <v>39550</v>
      </c>
      <c r="M461" s="62">
        <v>39550</v>
      </c>
      <c r="N461" s="62">
        <v>0</v>
      </c>
      <c r="O461" s="61">
        <v>0</v>
      </c>
      <c r="P461" s="61">
        <v>0</v>
      </c>
      <c r="Q461" s="62">
        <v>0</v>
      </c>
      <c r="R461" s="63">
        <f t="shared" si="14"/>
        <v>0</v>
      </c>
    </row>
    <row r="462" spans="1:18" ht="22.5" x14ac:dyDescent="0.25">
      <c r="A462" s="3">
        <v>929</v>
      </c>
      <c r="B462" s="3">
        <v>20101</v>
      </c>
      <c r="C462" s="3" t="s">
        <v>2</v>
      </c>
      <c r="D462" s="59" t="s">
        <v>160</v>
      </c>
      <c r="E462" s="60" t="str">
        <f t="shared" si="13"/>
        <v>2</v>
      </c>
      <c r="F462" s="61">
        <v>365403</v>
      </c>
      <c r="G462" s="61">
        <v>8475</v>
      </c>
      <c r="H462" s="61">
        <v>8475</v>
      </c>
      <c r="I462" s="61">
        <v>0</v>
      </c>
      <c r="J462" s="62">
        <v>0</v>
      </c>
      <c r="K462" s="62">
        <f>H462+O462</f>
        <v>8475</v>
      </c>
      <c r="L462" s="61">
        <v>0</v>
      </c>
      <c r="M462" s="62">
        <v>0</v>
      </c>
      <c r="N462" s="62">
        <v>0</v>
      </c>
      <c r="O462" s="61">
        <v>0</v>
      </c>
      <c r="P462" s="61">
        <v>0</v>
      </c>
      <c r="Q462" s="62">
        <v>0</v>
      </c>
      <c r="R462" s="63">
        <f t="shared" si="14"/>
        <v>0</v>
      </c>
    </row>
    <row r="463" spans="1:18" ht="22.5" x14ac:dyDescent="0.25">
      <c r="A463" s="3">
        <v>929</v>
      </c>
      <c r="B463" s="3">
        <v>20402</v>
      </c>
      <c r="C463" s="3" t="s">
        <v>2</v>
      </c>
      <c r="D463" s="59" t="s">
        <v>160</v>
      </c>
      <c r="E463" s="60" t="str">
        <f t="shared" si="13"/>
        <v>2</v>
      </c>
      <c r="F463" s="61">
        <v>377693</v>
      </c>
      <c r="G463" s="61">
        <v>377693</v>
      </c>
      <c r="H463" s="61">
        <v>120000</v>
      </c>
      <c r="I463" s="61">
        <v>0</v>
      </c>
      <c r="J463" s="62">
        <v>0</v>
      </c>
      <c r="K463" s="62">
        <f>H463+O463</f>
        <v>120000</v>
      </c>
      <c r="L463" s="61">
        <v>257693</v>
      </c>
      <c r="M463" s="62">
        <v>257693</v>
      </c>
      <c r="N463" s="62">
        <v>0</v>
      </c>
      <c r="O463" s="61">
        <v>0</v>
      </c>
      <c r="P463" s="61">
        <v>0</v>
      </c>
      <c r="Q463" s="62">
        <v>0</v>
      </c>
      <c r="R463" s="63">
        <f t="shared" si="14"/>
        <v>0</v>
      </c>
    </row>
    <row r="464" spans="1:18" ht="22.5" x14ac:dyDescent="0.25">
      <c r="A464" s="3">
        <v>929</v>
      </c>
      <c r="B464" s="3">
        <v>29901</v>
      </c>
      <c r="C464" s="3" t="s">
        <v>2</v>
      </c>
      <c r="D464" s="59" t="s">
        <v>160</v>
      </c>
      <c r="E464" s="60" t="str">
        <f t="shared" si="13"/>
        <v>2</v>
      </c>
      <c r="F464" s="61">
        <v>136447</v>
      </c>
      <c r="G464" s="61">
        <v>136447</v>
      </c>
      <c r="H464" s="61">
        <v>65000</v>
      </c>
      <c r="I464" s="61">
        <v>0</v>
      </c>
      <c r="J464" s="62">
        <v>0</v>
      </c>
      <c r="K464" s="62">
        <f>H464+O464</f>
        <v>65000</v>
      </c>
      <c r="L464" s="61">
        <v>71447</v>
      </c>
      <c r="M464" s="62">
        <v>71447</v>
      </c>
      <c r="N464" s="62">
        <v>0</v>
      </c>
      <c r="O464" s="61">
        <v>0</v>
      </c>
      <c r="P464" s="61">
        <v>0</v>
      </c>
      <c r="Q464" s="62">
        <v>0</v>
      </c>
      <c r="R464" s="63">
        <f t="shared" si="14"/>
        <v>0</v>
      </c>
    </row>
    <row r="465" spans="1:18" ht="22.5" x14ac:dyDescent="0.25">
      <c r="A465" s="3">
        <v>929</v>
      </c>
      <c r="B465" s="3">
        <v>10801</v>
      </c>
      <c r="C465" s="3" t="s">
        <v>2</v>
      </c>
      <c r="D465" s="59" t="s">
        <v>161</v>
      </c>
      <c r="E465" s="60" t="str">
        <f t="shared" si="13"/>
        <v>1</v>
      </c>
      <c r="F465" s="61">
        <v>0</v>
      </c>
      <c r="G465" s="61">
        <v>43052229.670000002</v>
      </c>
      <c r="H465" s="61">
        <v>0</v>
      </c>
      <c r="I465" s="61">
        <v>42423143.670000002</v>
      </c>
      <c r="J465" s="62">
        <v>42423143.670000002</v>
      </c>
      <c r="K465" s="62">
        <f>H465+O465</f>
        <v>0</v>
      </c>
      <c r="L465" s="61">
        <v>629086</v>
      </c>
      <c r="M465" s="62">
        <v>629086</v>
      </c>
      <c r="N465" s="62">
        <v>0</v>
      </c>
      <c r="O465" s="61">
        <v>0</v>
      </c>
      <c r="P465" s="61">
        <v>0</v>
      </c>
      <c r="Q465" s="62">
        <v>0</v>
      </c>
      <c r="R465" s="63">
        <f t="shared" si="14"/>
        <v>0.98538784158632409</v>
      </c>
    </row>
    <row r="466" spans="1:18" ht="22.5" x14ac:dyDescent="0.25">
      <c r="A466" s="3">
        <v>929</v>
      </c>
      <c r="B466" s="3">
        <v>20101</v>
      </c>
      <c r="C466" s="3" t="s">
        <v>2</v>
      </c>
      <c r="D466" s="59" t="s">
        <v>161</v>
      </c>
      <c r="E466" s="60" t="str">
        <f t="shared" si="13"/>
        <v>2</v>
      </c>
      <c r="F466" s="61">
        <v>1400064</v>
      </c>
      <c r="G466" s="61">
        <v>1400064</v>
      </c>
      <c r="H466" s="61">
        <v>0</v>
      </c>
      <c r="I466" s="61">
        <v>0</v>
      </c>
      <c r="J466" s="62">
        <v>0</v>
      </c>
      <c r="K466" s="62">
        <f>H466+O466</f>
        <v>0</v>
      </c>
      <c r="L466" s="61">
        <v>1400064</v>
      </c>
      <c r="M466" s="62">
        <v>0</v>
      </c>
      <c r="N466" s="62">
        <v>1400064</v>
      </c>
      <c r="O466" s="61">
        <v>0</v>
      </c>
      <c r="P466" s="61">
        <v>0</v>
      </c>
      <c r="Q466" s="62">
        <v>0</v>
      </c>
      <c r="R466" s="63">
        <f t="shared" si="14"/>
        <v>0</v>
      </c>
    </row>
    <row r="467" spans="1:18" ht="22.5" x14ac:dyDescent="0.25">
      <c r="A467" s="3">
        <v>929</v>
      </c>
      <c r="B467" s="3">
        <v>20102</v>
      </c>
      <c r="C467" s="3" t="s">
        <v>2</v>
      </c>
      <c r="D467" s="59" t="s">
        <v>161</v>
      </c>
      <c r="E467" s="60" t="str">
        <f t="shared" si="13"/>
        <v>2</v>
      </c>
      <c r="F467" s="61">
        <v>6279291</v>
      </c>
      <c r="G467" s="61">
        <v>6279291</v>
      </c>
      <c r="H467" s="61">
        <v>6279291</v>
      </c>
      <c r="I467" s="61">
        <v>0</v>
      </c>
      <c r="J467" s="62">
        <v>0</v>
      </c>
      <c r="K467" s="62">
        <f>H467+O467</f>
        <v>6279291</v>
      </c>
      <c r="L467" s="61">
        <v>0</v>
      </c>
      <c r="M467" s="62">
        <v>0</v>
      </c>
      <c r="N467" s="62">
        <v>0</v>
      </c>
      <c r="O467" s="61">
        <v>0</v>
      </c>
      <c r="P467" s="61">
        <v>0</v>
      </c>
      <c r="Q467" s="62">
        <v>0</v>
      </c>
      <c r="R467" s="63">
        <f t="shared" si="14"/>
        <v>0</v>
      </c>
    </row>
    <row r="468" spans="1:18" ht="22.5" x14ac:dyDescent="0.25">
      <c r="A468" s="3">
        <v>929</v>
      </c>
      <c r="B468" s="3">
        <v>20104</v>
      </c>
      <c r="C468" s="3" t="s">
        <v>2</v>
      </c>
      <c r="D468" s="59" t="s">
        <v>161</v>
      </c>
      <c r="E468" s="60" t="str">
        <f t="shared" si="13"/>
        <v>2</v>
      </c>
      <c r="F468" s="61">
        <v>34614869</v>
      </c>
      <c r="G468" s="61">
        <v>35619403.799999997</v>
      </c>
      <c r="H468" s="61">
        <v>0</v>
      </c>
      <c r="I468" s="61">
        <v>0</v>
      </c>
      <c r="J468" s="62">
        <v>0</v>
      </c>
      <c r="K468" s="62">
        <f>H468+O468</f>
        <v>0</v>
      </c>
      <c r="L468" s="61">
        <v>35619403.799999997</v>
      </c>
      <c r="M468" s="62">
        <v>20619403.800000001</v>
      </c>
      <c r="N468" s="62">
        <v>15000000</v>
      </c>
      <c r="O468" s="61">
        <v>0</v>
      </c>
      <c r="P468" s="61">
        <v>0</v>
      </c>
      <c r="Q468" s="62">
        <v>0</v>
      </c>
      <c r="R468" s="63">
        <f t="shared" si="14"/>
        <v>0</v>
      </c>
    </row>
    <row r="469" spans="1:18" ht="22.5" x14ac:dyDescent="0.25">
      <c r="A469" s="3">
        <v>929</v>
      </c>
      <c r="B469" s="3">
        <v>20304</v>
      </c>
      <c r="C469" s="3" t="s">
        <v>2</v>
      </c>
      <c r="D469" s="59" t="s">
        <v>161</v>
      </c>
      <c r="E469" s="60" t="str">
        <f t="shared" si="13"/>
        <v>2</v>
      </c>
      <c r="F469" s="61">
        <v>5957494</v>
      </c>
      <c r="G469" s="61">
        <v>5957494</v>
      </c>
      <c r="H469" s="61">
        <v>0</v>
      </c>
      <c r="I469" s="61">
        <v>0</v>
      </c>
      <c r="J469" s="62">
        <v>0</v>
      </c>
      <c r="K469" s="62">
        <f>H469+O469</f>
        <v>0</v>
      </c>
      <c r="L469" s="61">
        <v>5957494</v>
      </c>
      <c r="M469" s="62">
        <v>0</v>
      </c>
      <c r="N469" s="62">
        <v>0</v>
      </c>
      <c r="O469" s="61">
        <v>0</v>
      </c>
      <c r="P469" s="61">
        <v>0</v>
      </c>
      <c r="Q469" s="62">
        <v>5957494</v>
      </c>
      <c r="R469" s="63">
        <f t="shared" si="14"/>
        <v>0</v>
      </c>
    </row>
    <row r="470" spans="1:18" ht="22.5" x14ac:dyDescent="0.25">
      <c r="A470" s="3">
        <v>929</v>
      </c>
      <c r="B470" s="3">
        <v>20402</v>
      </c>
      <c r="C470" s="3" t="s">
        <v>2</v>
      </c>
      <c r="D470" s="59" t="s">
        <v>161</v>
      </c>
      <c r="E470" s="60" t="str">
        <f t="shared" ref="E470:E498" si="15">MID(B470,1,1)</f>
        <v>2</v>
      </c>
      <c r="F470" s="61">
        <v>2724527</v>
      </c>
      <c r="G470" s="61">
        <v>2724527</v>
      </c>
      <c r="H470" s="61">
        <v>1947670.47</v>
      </c>
      <c r="I470" s="61">
        <v>670169.27</v>
      </c>
      <c r="J470" s="62">
        <v>670169.27</v>
      </c>
      <c r="K470" s="62">
        <f>H470+O470</f>
        <v>1947670.47</v>
      </c>
      <c r="L470" s="61">
        <v>106687.26</v>
      </c>
      <c r="M470" s="62">
        <v>106687.26</v>
      </c>
      <c r="N470" s="62">
        <v>0</v>
      </c>
      <c r="O470" s="61">
        <v>0</v>
      </c>
      <c r="P470" s="61">
        <v>0</v>
      </c>
      <c r="Q470" s="62">
        <v>0</v>
      </c>
      <c r="R470" s="63">
        <f t="shared" si="14"/>
        <v>0.24597637314660489</v>
      </c>
    </row>
    <row r="471" spans="1:18" ht="22.5" x14ac:dyDescent="0.25">
      <c r="A471" s="3">
        <v>929</v>
      </c>
      <c r="B471" s="3">
        <v>29901</v>
      </c>
      <c r="C471" s="3" t="s">
        <v>2</v>
      </c>
      <c r="D471" s="59" t="s">
        <v>161</v>
      </c>
      <c r="E471" s="60" t="str">
        <f t="shared" si="15"/>
        <v>2</v>
      </c>
      <c r="F471" s="61">
        <v>7502194</v>
      </c>
      <c r="G471" s="61">
        <v>7502194</v>
      </c>
      <c r="H471" s="61">
        <v>0</v>
      </c>
      <c r="I471" s="61">
        <v>0</v>
      </c>
      <c r="J471" s="62">
        <v>0</v>
      </c>
      <c r="K471" s="62">
        <f>H471+O471</f>
        <v>0</v>
      </c>
      <c r="L471" s="61">
        <v>7502194</v>
      </c>
      <c r="M471" s="62">
        <v>501.25</v>
      </c>
      <c r="N471" s="62">
        <v>7501692.75</v>
      </c>
      <c r="O471" s="61">
        <v>0</v>
      </c>
      <c r="P471" s="61">
        <v>0</v>
      </c>
      <c r="Q471" s="62">
        <v>0</v>
      </c>
      <c r="R471" s="63">
        <f t="shared" si="14"/>
        <v>0</v>
      </c>
    </row>
    <row r="472" spans="1:18" ht="22.5" x14ac:dyDescent="0.25">
      <c r="A472" s="3">
        <v>929</v>
      </c>
      <c r="B472" s="3">
        <v>29903</v>
      </c>
      <c r="C472" s="3" t="s">
        <v>2</v>
      </c>
      <c r="D472" s="59" t="s">
        <v>161</v>
      </c>
      <c r="E472" s="60" t="str">
        <f t="shared" si="15"/>
        <v>2</v>
      </c>
      <c r="F472" s="61">
        <v>35118116</v>
      </c>
      <c r="G472" s="61">
        <v>35118116</v>
      </c>
      <c r="H472" s="61">
        <v>11123893.300000001</v>
      </c>
      <c r="I472" s="61">
        <v>23994222.699999999</v>
      </c>
      <c r="J472" s="62">
        <v>23994222.699999999</v>
      </c>
      <c r="K472" s="62">
        <f>H472+O472</f>
        <v>11123893.300000001</v>
      </c>
      <c r="L472" s="61">
        <v>0</v>
      </c>
      <c r="M472" s="62">
        <v>0</v>
      </c>
      <c r="N472" s="62">
        <v>0</v>
      </c>
      <c r="O472" s="61">
        <v>0</v>
      </c>
      <c r="P472" s="61">
        <v>0</v>
      </c>
      <c r="Q472" s="62">
        <v>0</v>
      </c>
      <c r="R472" s="63">
        <f t="shared" si="14"/>
        <v>0.68324344905062673</v>
      </c>
    </row>
    <row r="473" spans="1:18" ht="22.5" x14ac:dyDescent="0.25">
      <c r="A473" s="3">
        <v>929</v>
      </c>
      <c r="B473" s="3">
        <v>29904</v>
      </c>
      <c r="C473" s="3" t="s">
        <v>2</v>
      </c>
      <c r="D473" s="59" t="s">
        <v>161</v>
      </c>
      <c r="E473" s="60" t="str">
        <f t="shared" si="15"/>
        <v>2</v>
      </c>
      <c r="F473" s="61">
        <v>72320</v>
      </c>
      <c r="G473" s="61">
        <v>72320</v>
      </c>
      <c r="H473" s="61">
        <v>0</v>
      </c>
      <c r="I473" s="61">
        <v>0</v>
      </c>
      <c r="J473" s="62">
        <v>0</v>
      </c>
      <c r="K473" s="62">
        <f>H473+O473</f>
        <v>0</v>
      </c>
      <c r="L473" s="61">
        <v>72320</v>
      </c>
      <c r="M473" s="62">
        <v>72320</v>
      </c>
      <c r="N473" s="62">
        <v>0</v>
      </c>
      <c r="O473" s="61">
        <v>0</v>
      </c>
      <c r="P473" s="61">
        <v>5957494</v>
      </c>
      <c r="Q473" s="62">
        <v>0</v>
      </c>
      <c r="R473" s="63">
        <f t="shared" si="14"/>
        <v>0</v>
      </c>
    </row>
    <row r="474" spans="1:18" ht="22.5" x14ac:dyDescent="0.25">
      <c r="A474" s="3">
        <v>929</v>
      </c>
      <c r="B474" s="3">
        <v>29905</v>
      </c>
      <c r="C474" s="3" t="s">
        <v>2</v>
      </c>
      <c r="D474" s="59" t="s">
        <v>161</v>
      </c>
      <c r="E474" s="60" t="str">
        <f t="shared" si="15"/>
        <v>2</v>
      </c>
      <c r="F474" s="61">
        <v>16678905</v>
      </c>
      <c r="G474" s="61">
        <v>16678905</v>
      </c>
      <c r="H474" s="61">
        <v>16678905</v>
      </c>
      <c r="I474" s="61">
        <v>0</v>
      </c>
      <c r="J474" s="62">
        <v>0</v>
      </c>
      <c r="K474" s="62">
        <f>H474+O474</f>
        <v>16678905</v>
      </c>
      <c r="L474" s="61">
        <v>0</v>
      </c>
      <c r="M474" s="62">
        <v>0</v>
      </c>
      <c r="N474" s="62">
        <v>0</v>
      </c>
      <c r="O474" s="61">
        <v>0</v>
      </c>
      <c r="P474" s="61">
        <v>0</v>
      </c>
      <c r="Q474" s="62">
        <v>0</v>
      </c>
      <c r="R474" s="63">
        <f t="shared" si="14"/>
        <v>0</v>
      </c>
    </row>
    <row r="475" spans="1:18" ht="22.5" x14ac:dyDescent="0.25">
      <c r="A475" s="3">
        <v>929</v>
      </c>
      <c r="B475" s="3">
        <v>29906</v>
      </c>
      <c r="C475" s="3" t="s">
        <v>2</v>
      </c>
      <c r="D475" s="59" t="s">
        <v>161</v>
      </c>
      <c r="E475" s="60" t="str">
        <f t="shared" si="15"/>
        <v>2</v>
      </c>
      <c r="F475" s="61">
        <v>6894510</v>
      </c>
      <c r="G475" s="61">
        <v>6894510</v>
      </c>
      <c r="H475" s="61">
        <v>0</v>
      </c>
      <c r="I475" s="61">
        <v>0</v>
      </c>
      <c r="J475" s="62">
        <v>0</v>
      </c>
      <c r="K475" s="62">
        <f>H475+O475</f>
        <v>0</v>
      </c>
      <c r="L475" s="61">
        <v>6894510</v>
      </c>
      <c r="M475" s="62">
        <v>6894510</v>
      </c>
      <c r="N475" s="62">
        <v>0</v>
      </c>
      <c r="O475" s="61">
        <v>0</v>
      </c>
      <c r="P475" s="61">
        <v>0</v>
      </c>
      <c r="Q475" s="62">
        <v>0</v>
      </c>
      <c r="R475" s="63">
        <f t="shared" si="14"/>
        <v>0</v>
      </c>
    </row>
    <row r="476" spans="1:18" ht="22.5" x14ac:dyDescent="0.25">
      <c r="A476" s="3">
        <v>929</v>
      </c>
      <c r="B476" s="3">
        <v>29999</v>
      </c>
      <c r="C476" s="3" t="s">
        <v>2</v>
      </c>
      <c r="D476" s="59" t="s">
        <v>161</v>
      </c>
      <c r="E476" s="60" t="str">
        <f t="shared" si="15"/>
        <v>2</v>
      </c>
      <c r="F476" s="61">
        <v>1413318</v>
      </c>
      <c r="G476" s="61">
        <v>1413318</v>
      </c>
      <c r="H476" s="61">
        <v>1413318</v>
      </c>
      <c r="I476" s="61">
        <v>0</v>
      </c>
      <c r="J476" s="62">
        <v>0</v>
      </c>
      <c r="K476" s="62">
        <f>H476+O476</f>
        <v>1413318</v>
      </c>
      <c r="L476" s="61">
        <v>0</v>
      </c>
      <c r="M476" s="62">
        <v>0</v>
      </c>
      <c r="N476" s="62">
        <v>0</v>
      </c>
      <c r="O476" s="61">
        <v>0</v>
      </c>
      <c r="P476" s="61">
        <v>0</v>
      </c>
      <c r="Q476" s="62">
        <v>0</v>
      </c>
      <c r="R476" s="63">
        <f t="shared" si="14"/>
        <v>0</v>
      </c>
    </row>
    <row r="477" spans="1:18" ht="22.5" x14ac:dyDescent="0.25">
      <c r="A477" s="3">
        <v>929</v>
      </c>
      <c r="B477" s="3">
        <v>50103</v>
      </c>
      <c r="C477" s="3" t="s">
        <v>67</v>
      </c>
      <c r="D477" s="59" t="s">
        <v>161</v>
      </c>
      <c r="E477" s="60" t="str">
        <f t="shared" si="15"/>
        <v>5</v>
      </c>
      <c r="F477" s="61">
        <v>169500</v>
      </c>
      <c r="G477" s="61">
        <v>169500</v>
      </c>
      <c r="H477" s="61">
        <v>0</v>
      </c>
      <c r="I477" s="61">
        <v>0</v>
      </c>
      <c r="J477" s="62">
        <v>0</v>
      </c>
      <c r="K477" s="62">
        <f>H477+O477</f>
        <v>0</v>
      </c>
      <c r="L477" s="61">
        <v>169500</v>
      </c>
      <c r="M477" s="62">
        <v>169500</v>
      </c>
      <c r="N477" s="62">
        <v>0</v>
      </c>
      <c r="O477" s="61">
        <v>0</v>
      </c>
      <c r="P477" s="61">
        <v>0</v>
      </c>
      <c r="Q477" s="62">
        <v>0</v>
      </c>
      <c r="R477" s="63">
        <f t="shared" si="14"/>
        <v>0</v>
      </c>
    </row>
    <row r="478" spans="1:18" ht="22.5" x14ac:dyDescent="0.25">
      <c r="A478" s="3">
        <v>929</v>
      </c>
      <c r="B478" s="3">
        <v>50104</v>
      </c>
      <c r="C478" s="3" t="s">
        <v>67</v>
      </c>
      <c r="D478" s="59" t="s">
        <v>161</v>
      </c>
      <c r="E478" s="60" t="str">
        <f t="shared" si="15"/>
        <v>5</v>
      </c>
      <c r="F478" s="61">
        <v>6165850</v>
      </c>
      <c r="G478" s="61">
        <v>47045052.219999999</v>
      </c>
      <c r="H478" s="61">
        <v>17.079999999999998</v>
      </c>
      <c r="I478" s="61">
        <v>35209316.729999997</v>
      </c>
      <c r="J478" s="62">
        <v>35209316.729999997</v>
      </c>
      <c r="K478" s="62">
        <f>H478+O478</f>
        <v>17.079999999999998</v>
      </c>
      <c r="L478" s="61">
        <v>11835718.41</v>
      </c>
      <c r="M478" s="62">
        <v>11835718.41</v>
      </c>
      <c r="N478" s="62">
        <v>0</v>
      </c>
      <c r="O478" s="61">
        <v>0</v>
      </c>
      <c r="P478" s="61">
        <v>0</v>
      </c>
      <c r="Q478" s="62">
        <v>0</v>
      </c>
      <c r="R478" s="63">
        <f t="shared" si="14"/>
        <v>0.74841699750588564</v>
      </c>
    </row>
    <row r="479" spans="1:18" ht="22.5" x14ac:dyDescent="0.25">
      <c r="A479" s="3">
        <v>929</v>
      </c>
      <c r="B479" s="3">
        <v>50107</v>
      </c>
      <c r="C479" s="3" t="s">
        <v>67</v>
      </c>
      <c r="D479" s="59" t="s">
        <v>161</v>
      </c>
      <c r="E479" s="60" t="str">
        <f t="shared" si="15"/>
        <v>5</v>
      </c>
      <c r="F479" s="61">
        <v>781846</v>
      </c>
      <c r="G479" s="61">
        <v>781846</v>
      </c>
      <c r="H479" s="61">
        <v>0</v>
      </c>
      <c r="I479" s="61">
        <v>0</v>
      </c>
      <c r="J479" s="62">
        <v>0</v>
      </c>
      <c r="K479" s="62">
        <f>H479+O479</f>
        <v>0</v>
      </c>
      <c r="L479" s="61">
        <v>781846</v>
      </c>
      <c r="M479" s="62">
        <v>781846</v>
      </c>
      <c r="N479" s="62">
        <v>0</v>
      </c>
      <c r="O479" s="61">
        <v>0</v>
      </c>
      <c r="P479" s="61">
        <v>0</v>
      </c>
      <c r="Q479" s="62">
        <v>0</v>
      </c>
      <c r="R479" s="63">
        <f t="shared" si="14"/>
        <v>0</v>
      </c>
    </row>
    <row r="480" spans="1:18" ht="22.5" x14ac:dyDescent="0.25">
      <c r="A480" s="3">
        <v>929</v>
      </c>
      <c r="B480" s="3">
        <v>50199</v>
      </c>
      <c r="C480" s="3" t="s">
        <v>67</v>
      </c>
      <c r="D480" s="59" t="s">
        <v>161</v>
      </c>
      <c r="E480" s="60" t="str">
        <f t="shared" si="15"/>
        <v>5</v>
      </c>
      <c r="F480" s="61">
        <v>383070</v>
      </c>
      <c r="G480" s="61">
        <v>383070</v>
      </c>
      <c r="H480" s="61">
        <v>0</v>
      </c>
      <c r="I480" s="61">
        <v>0</v>
      </c>
      <c r="J480" s="62">
        <v>0</v>
      </c>
      <c r="K480" s="62">
        <f>H480+O480</f>
        <v>0</v>
      </c>
      <c r="L480" s="61">
        <v>383070</v>
      </c>
      <c r="M480" s="62">
        <v>383070</v>
      </c>
      <c r="N480" s="62">
        <v>0</v>
      </c>
      <c r="O480" s="61">
        <v>0</v>
      </c>
      <c r="P480" s="61">
        <v>0</v>
      </c>
      <c r="Q480" s="62">
        <v>0</v>
      </c>
      <c r="R480" s="63">
        <f t="shared" si="14"/>
        <v>0</v>
      </c>
    </row>
    <row r="481" spans="1:18" x14ac:dyDescent="0.25">
      <c r="A481" s="3">
        <v>929</v>
      </c>
      <c r="B481" s="3">
        <v>50102</v>
      </c>
      <c r="C481" s="3" t="s">
        <v>67</v>
      </c>
      <c r="D481" s="59" t="s">
        <v>162</v>
      </c>
      <c r="E481" s="60" t="str">
        <f t="shared" si="15"/>
        <v>5</v>
      </c>
      <c r="F481" s="61">
        <v>155712784</v>
      </c>
      <c r="G481" s="61">
        <v>128774858.98999999</v>
      </c>
      <c r="H481" s="61">
        <v>39427000</v>
      </c>
      <c r="I481" s="61">
        <v>0</v>
      </c>
      <c r="J481" s="62">
        <v>0</v>
      </c>
      <c r="K481" s="62">
        <f>H481+O481</f>
        <v>114421450</v>
      </c>
      <c r="L481" s="61">
        <v>14353408.99</v>
      </c>
      <c r="M481" s="62">
        <v>14353408.99</v>
      </c>
      <c r="N481" s="62">
        <v>0</v>
      </c>
      <c r="O481" s="61">
        <v>74994450</v>
      </c>
      <c r="P481" s="61">
        <v>0</v>
      </c>
      <c r="Q481" s="62">
        <v>0</v>
      </c>
      <c r="R481" s="63">
        <f t="shared" si="14"/>
        <v>0</v>
      </c>
    </row>
    <row r="482" spans="1:18" ht="22.5" x14ac:dyDescent="0.25">
      <c r="A482" s="3">
        <v>929</v>
      </c>
      <c r="B482" s="3">
        <v>50103</v>
      </c>
      <c r="C482" s="3" t="s">
        <v>67</v>
      </c>
      <c r="D482" s="59" t="s">
        <v>163</v>
      </c>
      <c r="E482" s="60" t="str">
        <f t="shared" si="15"/>
        <v>5</v>
      </c>
      <c r="F482" s="61">
        <v>0</v>
      </c>
      <c r="G482" s="61">
        <v>2919772.91</v>
      </c>
      <c r="H482" s="61">
        <v>2919772.91</v>
      </c>
      <c r="I482" s="61">
        <v>0</v>
      </c>
      <c r="J482" s="62">
        <v>0</v>
      </c>
      <c r="K482" s="62">
        <f>H482+O482</f>
        <v>2919772.91</v>
      </c>
      <c r="L482" s="61">
        <v>0</v>
      </c>
      <c r="M482" s="62">
        <v>0</v>
      </c>
      <c r="N482" s="62">
        <v>0</v>
      </c>
      <c r="O482" s="61">
        <v>0</v>
      </c>
      <c r="P482" s="61">
        <v>0</v>
      </c>
      <c r="Q482" s="62">
        <v>0</v>
      </c>
      <c r="R482" s="63">
        <f t="shared" si="14"/>
        <v>0</v>
      </c>
    </row>
    <row r="483" spans="1:18" ht="22.5" x14ac:dyDescent="0.25">
      <c r="A483" s="3">
        <v>929</v>
      </c>
      <c r="B483" s="3">
        <v>50105</v>
      </c>
      <c r="C483" s="3" t="s">
        <v>2</v>
      </c>
      <c r="D483" s="59" t="s">
        <v>163</v>
      </c>
      <c r="E483" s="60" t="str">
        <f t="shared" si="15"/>
        <v>5</v>
      </c>
      <c r="F483" s="61">
        <v>0</v>
      </c>
      <c r="G483" s="61">
        <v>0</v>
      </c>
      <c r="H483" s="61">
        <v>0</v>
      </c>
      <c r="I483" s="61">
        <v>0</v>
      </c>
      <c r="J483" s="62">
        <v>0</v>
      </c>
      <c r="K483" s="62">
        <f>H483+O483</f>
        <v>0</v>
      </c>
      <c r="L483" s="61">
        <v>0</v>
      </c>
      <c r="M483" s="62">
        <v>0</v>
      </c>
      <c r="N483" s="62">
        <v>0</v>
      </c>
      <c r="O483" s="61">
        <v>0</v>
      </c>
      <c r="P483" s="61">
        <v>254761797</v>
      </c>
      <c r="Q483" s="62">
        <v>0</v>
      </c>
      <c r="R483" s="63" t="str">
        <f t="shared" si="14"/>
        <v/>
      </c>
    </row>
    <row r="484" spans="1:18" ht="22.5" x14ac:dyDescent="0.25">
      <c r="A484" s="3">
        <v>929</v>
      </c>
      <c r="B484" s="3">
        <v>50105</v>
      </c>
      <c r="C484" s="3" t="s">
        <v>67</v>
      </c>
      <c r="D484" s="59" t="s">
        <v>163</v>
      </c>
      <c r="E484" s="60" t="str">
        <f t="shared" si="15"/>
        <v>5</v>
      </c>
      <c r="F484" s="61">
        <v>213390010</v>
      </c>
      <c r="G484" s="61">
        <v>219204612.24000001</v>
      </c>
      <c r="H484" s="61">
        <v>173162506.38999999</v>
      </c>
      <c r="I484" s="61">
        <v>2601035.87</v>
      </c>
      <c r="J484" s="62">
        <v>738592.87</v>
      </c>
      <c r="K484" s="62">
        <f>H484+O484</f>
        <v>175221274.38999999</v>
      </c>
      <c r="L484" s="61">
        <v>41382301.979999997</v>
      </c>
      <c r="M484" s="62">
        <v>28602572.219999999</v>
      </c>
      <c r="N484" s="62">
        <v>12779729.76</v>
      </c>
      <c r="O484" s="61">
        <v>2058768</v>
      </c>
      <c r="P484" s="61">
        <v>0</v>
      </c>
      <c r="Q484" s="62">
        <v>0</v>
      </c>
      <c r="R484" s="63">
        <f t="shared" si="14"/>
        <v>1.1865789881976618E-2</v>
      </c>
    </row>
    <row r="485" spans="1:18" x14ac:dyDescent="0.25">
      <c r="A485" s="3">
        <v>929</v>
      </c>
      <c r="B485" s="3">
        <v>10101</v>
      </c>
      <c r="C485" s="3" t="s">
        <v>2</v>
      </c>
      <c r="D485" s="59" t="s">
        <v>164</v>
      </c>
      <c r="E485" s="60" t="str">
        <f t="shared" si="15"/>
        <v>1</v>
      </c>
      <c r="F485" s="61">
        <v>1304385862</v>
      </c>
      <c r="G485" s="61">
        <v>1392971665.1800001</v>
      </c>
      <c r="H485" s="61">
        <v>783418200.67999995</v>
      </c>
      <c r="I485" s="61">
        <v>568266677.95000005</v>
      </c>
      <c r="J485" s="62">
        <v>568266677.95000005</v>
      </c>
      <c r="K485" s="62">
        <f>H485+O485</f>
        <v>783418200.67999995</v>
      </c>
      <c r="L485" s="61">
        <v>41286786.549999997</v>
      </c>
      <c r="M485" s="62">
        <v>40286786.549999997</v>
      </c>
      <c r="N485" s="62">
        <v>0</v>
      </c>
      <c r="O485" s="61">
        <v>0</v>
      </c>
      <c r="P485" s="61">
        <v>0</v>
      </c>
      <c r="Q485" s="62">
        <v>1000000</v>
      </c>
      <c r="R485" s="63">
        <f t="shared" si="14"/>
        <v>0.4079527905376083</v>
      </c>
    </row>
    <row r="486" spans="1:18" x14ac:dyDescent="0.25">
      <c r="A486" s="3">
        <v>929</v>
      </c>
      <c r="B486" s="3">
        <v>10103</v>
      </c>
      <c r="C486" s="3" t="s">
        <v>2</v>
      </c>
      <c r="D486" s="59" t="s">
        <v>164</v>
      </c>
      <c r="E486" s="60" t="str">
        <f t="shared" si="15"/>
        <v>1</v>
      </c>
      <c r="F486" s="61">
        <v>314646303</v>
      </c>
      <c r="G486" s="61">
        <v>314646303</v>
      </c>
      <c r="H486" s="61">
        <v>157405525.68000001</v>
      </c>
      <c r="I486" s="61">
        <v>63170091.119999997</v>
      </c>
      <c r="J486" s="62">
        <v>63170091.119999997</v>
      </c>
      <c r="K486" s="62">
        <f>H486+O486</f>
        <v>157405525.68000001</v>
      </c>
      <c r="L486" s="61">
        <v>94070686.200000003</v>
      </c>
      <c r="M486" s="62">
        <v>15070686.199999999</v>
      </c>
      <c r="N486" s="62">
        <v>0</v>
      </c>
      <c r="O486" s="61">
        <v>0</v>
      </c>
      <c r="P486" s="61">
        <v>0</v>
      </c>
      <c r="Q486" s="62">
        <v>79000000</v>
      </c>
      <c r="R486" s="63">
        <f t="shared" si="14"/>
        <v>0.20076540076175628</v>
      </c>
    </row>
    <row r="487" spans="1:18" x14ac:dyDescent="0.25">
      <c r="A487" s="3">
        <v>929</v>
      </c>
      <c r="B487" s="3">
        <v>10303</v>
      </c>
      <c r="C487" s="3" t="s">
        <v>2</v>
      </c>
      <c r="D487" s="59" t="s">
        <v>164</v>
      </c>
      <c r="E487" s="60" t="str">
        <f t="shared" si="15"/>
        <v>1</v>
      </c>
      <c r="F487" s="61">
        <v>25721938</v>
      </c>
      <c r="G487" s="61">
        <v>24143256.309999999</v>
      </c>
      <c r="H487" s="61">
        <v>11053125.15</v>
      </c>
      <c r="I487" s="61">
        <v>8218617.2400000002</v>
      </c>
      <c r="J487" s="62">
        <v>7710876.5999999996</v>
      </c>
      <c r="K487" s="62">
        <f>H487+O487</f>
        <v>11053125.15</v>
      </c>
      <c r="L487" s="61">
        <v>4871513.92</v>
      </c>
      <c r="M487" s="62">
        <v>4866053.4400000004</v>
      </c>
      <c r="N487" s="62">
        <v>5460.48</v>
      </c>
      <c r="O487" s="61">
        <v>0</v>
      </c>
      <c r="P487" s="61">
        <v>0</v>
      </c>
      <c r="Q487" s="62">
        <v>0</v>
      </c>
      <c r="R487" s="63">
        <f t="shared" si="14"/>
        <v>0.34041047050458956</v>
      </c>
    </row>
    <row r="488" spans="1:18" x14ac:dyDescent="0.25">
      <c r="A488" s="3">
        <v>929</v>
      </c>
      <c r="B488" s="3">
        <v>10304</v>
      </c>
      <c r="C488" s="3" t="s">
        <v>2</v>
      </c>
      <c r="D488" s="59" t="s">
        <v>164</v>
      </c>
      <c r="E488" s="60" t="str">
        <f t="shared" si="15"/>
        <v>1</v>
      </c>
      <c r="F488" s="61">
        <v>0</v>
      </c>
      <c r="G488" s="61">
        <v>0</v>
      </c>
      <c r="H488" s="61">
        <v>0</v>
      </c>
      <c r="I488" s="61">
        <v>0</v>
      </c>
      <c r="J488" s="62">
        <v>0</v>
      </c>
      <c r="K488" s="62">
        <f>H488+O488</f>
        <v>0</v>
      </c>
      <c r="L488" s="61">
        <v>0</v>
      </c>
      <c r="M488" s="62">
        <v>0</v>
      </c>
      <c r="N488" s="62">
        <v>0</v>
      </c>
      <c r="O488" s="61">
        <v>0</v>
      </c>
      <c r="P488" s="61">
        <v>0</v>
      </c>
      <c r="Q488" s="62">
        <v>0</v>
      </c>
      <c r="R488" s="63" t="str">
        <f t="shared" si="14"/>
        <v/>
      </c>
    </row>
    <row r="489" spans="1:18" x14ac:dyDescent="0.25">
      <c r="A489" s="3">
        <v>929</v>
      </c>
      <c r="B489" s="3">
        <v>10406</v>
      </c>
      <c r="C489" s="3" t="s">
        <v>2</v>
      </c>
      <c r="D489" s="59" t="s">
        <v>164</v>
      </c>
      <c r="E489" s="60" t="str">
        <f t="shared" si="15"/>
        <v>1</v>
      </c>
      <c r="F489" s="61">
        <v>287615499</v>
      </c>
      <c r="G489" s="61">
        <v>250423218.94999999</v>
      </c>
      <c r="H489" s="61">
        <v>148681332.5</v>
      </c>
      <c r="I489" s="61">
        <v>85086103.390000001</v>
      </c>
      <c r="J489" s="62">
        <v>81388733.819999993</v>
      </c>
      <c r="K489" s="62">
        <f>H489+O489</f>
        <v>148681332.5</v>
      </c>
      <c r="L489" s="61">
        <v>16655783.060000001</v>
      </c>
      <c r="M489" s="62">
        <v>16655783.060000001</v>
      </c>
      <c r="N489" s="62">
        <v>0</v>
      </c>
      <c r="O489" s="61">
        <v>0</v>
      </c>
      <c r="P489" s="61">
        <v>1881314</v>
      </c>
      <c r="Q489" s="62">
        <v>0</v>
      </c>
      <c r="R489" s="63">
        <f t="shared" si="14"/>
        <v>0.33976922645894297</v>
      </c>
    </row>
    <row r="490" spans="1:18" x14ac:dyDescent="0.25">
      <c r="A490" s="3">
        <v>929</v>
      </c>
      <c r="B490" s="3">
        <v>10499</v>
      </c>
      <c r="C490" s="3" t="s">
        <v>2</v>
      </c>
      <c r="D490" s="59" t="s">
        <v>164</v>
      </c>
      <c r="E490" s="60" t="str">
        <f t="shared" si="15"/>
        <v>1</v>
      </c>
      <c r="F490" s="61">
        <v>2062592</v>
      </c>
      <c r="G490" s="61">
        <v>2062592</v>
      </c>
      <c r="H490" s="61">
        <v>1283615.93</v>
      </c>
      <c r="I490" s="61">
        <v>560233.73</v>
      </c>
      <c r="J490" s="62">
        <v>560233.73</v>
      </c>
      <c r="K490" s="62">
        <f>H490+O490</f>
        <v>1283615.93</v>
      </c>
      <c r="L490" s="61">
        <v>218742.34</v>
      </c>
      <c r="M490" s="62">
        <v>218742.34</v>
      </c>
      <c r="N490" s="62">
        <v>0</v>
      </c>
      <c r="O490" s="61">
        <v>0</v>
      </c>
      <c r="P490" s="61">
        <v>0</v>
      </c>
      <c r="Q490" s="62">
        <v>0</v>
      </c>
      <c r="R490" s="63">
        <f t="shared" si="14"/>
        <v>0.27161635941572543</v>
      </c>
    </row>
    <row r="491" spans="1:18" x14ac:dyDescent="0.25">
      <c r="A491" s="3">
        <v>929</v>
      </c>
      <c r="B491" s="3">
        <v>10801</v>
      </c>
      <c r="C491" s="3" t="s">
        <v>2</v>
      </c>
      <c r="D491" s="59" t="s">
        <v>164</v>
      </c>
      <c r="E491" s="60" t="str">
        <f t="shared" si="15"/>
        <v>1</v>
      </c>
      <c r="F491" s="61">
        <v>1329433</v>
      </c>
      <c r="G491" s="61">
        <v>1329433</v>
      </c>
      <c r="H491" s="61">
        <v>1100000</v>
      </c>
      <c r="I491" s="61">
        <v>160123.93</v>
      </c>
      <c r="J491" s="62">
        <v>160123.93</v>
      </c>
      <c r="K491" s="62">
        <f>H491+O491</f>
        <v>1100000</v>
      </c>
      <c r="L491" s="61">
        <v>69309.070000000007</v>
      </c>
      <c r="M491" s="62">
        <v>69309.070000000007</v>
      </c>
      <c r="N491" s="62">
        <v>0</v>
      </c>
      <c r="O491" s="61">
        <v>0</v>
      </c>
      <c r="P491" s="61">
        <v>1000000</v>
      </c>
      <c r="Q491" s="62">
        <v>0</v>
      </c>
      <c r="R491" s="63">
        <f t="shared" si="14"/>
        <v>0.1204452800554823</v>
      </c>
    </row>
    <row r="492" spans="1:18" x14ac:dyDescent="0.25">
      <c r="A492" s="3">
        <v>929</v>
      </c>
      <c r="B492" s="3">
        <v>10807</v>
      </c>
      <c r="C492" s="3" t="s">
        <v>2</v>
      </c>
      <c r="D492" s="59" t="s">
        <v>164</v>
      </c>
      <c r="E492" s="60" t="str">
        <f t="shared" si="15"/>
        <v>1</v>
      </c>
      <c r="F492" s="61">
        <v>0</v>
      </c>
      <c r="G492" s="61">
        <v>750000</v>
      </c>
      <c r="H492" s="61">
        <v>519800</v>
      </c>
      <c r="I492" s="61">
        <v>226000</v>
      </c>
      <c r="J492" s="62">
        <v>226000</v>
      </c>
      <c r="K492" s="62">
        <f>H492+O492</f>
        <v>519800</v>
      </c>
      <c r="L492" s="61">
        <v>4200</v>
      </c>
      <c r="M492" s="62">
        <v>4200</v>
      </c>
      <c r="N492" s="62">
        <v>0</v>
      </c>
      <c r="O492" s="61">
        <v>0</v>
      </c>
      <c r="P492" s="61">
        <v>0</v>
      </c>
      <c r="Q492" s="62">
        <v>0</v>
      </c>
      <c r="R492" s="63">
        <f t="shared" si="14"/>
        <v>0.30133333333333334</v>
      </c>
    </row>
    <row r="493" spans="1:18" x14ac:dyDescent="0.25">
      <c r="A493" s="3">
        <v>929</v>
      </c>
      <c r="B493" s="3">
        <v>10201</v>
      </c>
      <c r="C493" s="3" t="s">
        <v>2</v>
      </c>
      <c r="D493" s="59" t="s">
        <v>165</v>
      </c>
      <c r="E493" s="60" t="str">
        <f t="shared" si="15"/>
        <v>1</v>
      </c>
      <c r="F493" s="61">
        <v>115804912</v>
      </c>
      <c r="G493" s="61">
        <v>116327616</v>
      </c>
      <c r="H493" s="61">
        <v>77641133.75</v>
      </c>
      <c r="I493" s="61">
        <v>38686482.25</v>
      </c>
      <c r="J493" s="62">
        <v>38686482.25</v>
      </c>
      <c r="K493" s="62">
        <f>H493+O493</f>
        <v>77641133.75</v>
      </c>
      <c r="L493" s="61">
        <v>0</v>
      </c>
      <c r="M493" s="62">
        <v>0</v>
      </c>
      <c r="N493" s="62">
        <v>0</v>
      </c>
      <c r="O493" s="61">
        <v>0</v>
      </c>
      <c r="P493" s="61">
        <v>0</v>
      </c>
      <c r="Q493" s="62">
        <v>0</v>
      </c>
      <c r="R493" s="63">
        <f t="shared" si="14"/>
        <v>0.33256490230144492</v>
      </c>
    </row>
    <row r="494" spans="1:18" x14ac:dyDescent="0.25">
      <c r="A494" s="3">
        <v>929</v>
      </c>
      <c r="B494" s="3">
        <v>10202</v>
      </c>
      <c r="C494" s="3" t="s">
        <v>2</v>
      </c>
      <c r="D494" s="59" t="s">
        <v>165</v>
      </c>
      <c r="E494" s="60" t="str">
        <f t="shared" si="15"/>
        <v>1</v>
      </c>
      <c r="F494" s="61">
        <v>251000216</v>
      </c>
      <c r="G494" s="61">
        <v>253854971</v>
      </c>
      <c r="H494" s="61">
        <v>179499128.02000001</v>
      </c>
      <c r="I494" s="61">
        <v>74355842.980000004</v>
      </c>
      <c r="J494" s="62">
        <v>73458359.120000005</v>
      </c>
      <c r="K494" s="62">
        <f>H494+O494</f>
        <v>179499128.02000001</v>
      </c>
      <c r="L494" s="61">
        <v>0</v>
      </c>
      <c r="M494" s="62">
        <v>0</v>
      </c>
      <c r="N494" s="62">
        <v>0</v>
      </c>
      <c r="O494" s="61">
        <v>0</v>
      </c>
      <c r="P494" s="61">
        <v>0</v>
      </c>
      <c r="Q494" s="62">
        <v>0</v>
      </c>
      <c r="R494" s="63">
        <f t="shared" si="14"/>
        <v>0.29290678329872061</v>
      </c>
    </row>
    <row r="495" spans="1:18" x14ac:dyDescent="0.25">
      <c r="A495" s="3">
        <v>929</v>
      </c>
      <c r="B495" s="3">
        <v>10204</v>
      </c>
      <c r="C495" s="3" t="s">
        <v>2</v>
      </c>
      <c r="D495" s="59" t="s">
        <v>165</v>
      </c>
      <c r="E495" s="60" t="str">
        <f t="shared" si="15"/>
        <v>1</v>
      </c>
      <c r="F495" s="61">
        <v>225631110</v>
      </c>
      <c r="G495" s="61">
        <v>224406906.68000001</v>
      </c>
      <c r="H495" s="61">
        <v>57937649.539999999</v>
      </c>
      <c r="I495" s="61">
        <v>54562350.460000001</v>
      </c>
      <c r="J495" s="62">
        <v>54562350.460000001</v>
      </c>
      <c r="K495" s="62">
        <f>H495+O495</f>
        <v>57937649.539999999</v>
      </c>
      <c r="L495" s="61">
        <v>111906906.68000001</v>
      </c>
      <c r="M495" s="62">
        <v>44993135.890000001</v>
      </c>
      <c r="N495" s="62">
        <v>66913770.789999999</v>
      </c>
      <c r="O495" s="61">
        <v>0</v>
      </c>
      <c r="P495" s="61">
        <v>0</v>
      </c>
      <c r="Q495" s="62">
        <v>0</v>
      </c>
      <c r="R495" s="63">
        <f t="shared" si="14"/>
        <v>0.24314024584726743</v>
      </c>
    </row>
    <row r="496" spans="1:18" ht="22.5" x14ac:dyDescent="0.25">
      <c r="A496" s="3">
        <v>929</v>
      </c>
      <c r="B496" s="3">
        <v>50103</v>
      </c>
      <c r="C496" s="3" t="s">
        <v>67</v>
      </c>
      <c r="D496" s="59" t="s">
        <v>166</v>
      </c>
      <c r="E496" s="60" t="str">
        <f t="shared" si="15"/>
        <v>5</v>
      </c>
      <c r="F496" s="61">
        <v>0</v>
      </c>
      <c r="G496" s="61">
        <v>3244695.85</v>
      </c>
      <c r="H496" s="61">
        <v>173370.91</v>
      </c>
      <c r="I496" s="61">
        <v>964473.03</v>
      </c>
      <c r="J496" s="62">
        <v>964473.03</v>
      </c>
      <c r="K496" s="62">
        <f>H496+O496</f>
        <v>173370.91</v>
      </c>
      <c r="L496" s="61">
        <v>2106851.91</v>
      </c>
      <c r="M496" s="62">
        <v>2106851.91</v>
      </c>
      <c r="N496" s="62">
        <v>0</v>
      </c>
      <c r="O496" s="61">
        <v>0</v>
      </c>
      <c r="P496" s="61">
        <v>0</v>
      </c>
      <c r="Q496" s="62">
        <v>0</v>
      </c>
      <c r="R496" s="63">
        <f t="shared" si="14"/>
        <v>0.29724605158292416</v>
      </c>
    </row>
    <row r="497" spans="1:18" ht="22.5" x14ac:dyDescent="0.25">
      <c r="A497" s="3">
        <v>929</v>
      </c>
      <c r="B497" s="3">
        <v>50105</v>
      </c>
      <c r="C497" s="3" t="s">
        <v>67</v>
      </c>
      <c r="D497" s="59" t="s">
        <v>166</v>
      </c>
      <c r="E497" s="60" t="str">
        <f t="shared" si="15"/>
        <v>5</v>
      </c>
      <c r="F497" s="61">
        <v>17045121</v>
      </c>
      <c r="G497" s="61">
        <v>5066050</v>
      </c>
      <c r="H497" s="61">
        <v>0</v>
      </c>
      <c r="I497" s="61">
        <v>0</v>
      </c>
      <c r="J497" s="62">
        <v>0</v>
      </c>
      <c r="K497" s="62">
        <f>H497+O497</f>
        <v>0</v>
      </c>
      <c r="L497" s="61">
        <v>5066050</v>
      </c>
      <c r="M497" s="62">
        <v>1829370</v>
      </c>
      <c r="N497" s="62">
        <v>3236680</v>
      </c>
      <c r="O497" s="61">
        <v>0</v>
      </c>
      <c r="P497" s="61">
        <v>0</v>
      </c>
      <c r="Q497" s="62">
        <v>0</v>
      </c>
      <c r="R497" s="63">
        <f t="shared" si="14"/>
        <v>0</v>
      </c>
    </row>
    <row r="498" spans="1:18" ht="22.5" x14ac:dyDescent="0.25">
      <c r="A498" s="3">
        <v>929</v>
      </c>
      <c r="B498" s="3">
        <v>59903</v>
      </c>
      <c r="C498" s="3" t="s">
        <v>67</v>
      </c>
      <c r="D498" s="59" t="s">
        <v>166</v>
      </c>
      <c r="E498" s="60" t="str">
        <f t="shared" si="15"/>
        <v>5</v>
      </c>
      <c r="F498" s="61">
        <v>1939102</v>
      </c>
      <c r="G498" s="61">
        <v>1939102</v>
      </c>
      <c r="H498" s="61">
        <v>0</v>
      </c>
      <c r="I498" s="61">
        <v>0</v>
      </c>
      <c r="J498" s="62">
        <v>0</v>
      </c>
      <c r="K498" s="62">
        <f>H498+O498</f>
        <v>1939102</v>
      </c>
      <c r="L498" s="61">
        <v>0</v>
      </c>
      <c r="M498" s="62">
        <v>0</v>
      </c>
      <c r="N498" s="62">
        <v>0</v>
      </c>
      <c r="O498" s="61">
        <v>1939102</v>
      </c>
      <c r="P498" s="61">
        <v>0</v>
      </c>
      <c r="Q498" s="62">
        <v>0</v>
      </c>
      <c r="R498" s="63">
        <f t="shared" si="14"/>
        <v>0</v>
      </c>
    </row>
    <row r="499" spans="1:18" x14ac:dyDescent="0.25">
      <c r="A499" s="56" t="s">
        <v>1</v>
      </c>
      <c r="B499" s="56" t="s">
        <v>1</v>
      </c>
      <c r="C499" s="56" t="s">
        <v>1</v>
      </c>
      <c r="D499" s="64" t="s">
        <v>167</v>
      </c>
      <c r="E499" s="65" t="s">
        <v>1</v>
      </c>
      <c r="F499" s="66">
        <f>SUBTOTAL(9,F6:F498)</f>
        <v>55903149608</v>
      </c>
      <c r="G499" s="66">
        <f t="shared" ref="G499:Q499" si="16">SUBTOTAL(9,G6:G498)</f>
        <v>55903149608.000015</v>
      </c>
      <c r="H499" s="66">
        <f t="shared" si="16"/>
        <v>8143603125.6800022</v>
      </c>
      <c r="I499" s="66">
        <f t="shared" si="16"/>
        <v>26089855409.900009</v>
      </c>
      <c r="J499" s="66">
        <f t="shared" si="16"/>
        <v>25997268343.290005</v>
      </c>
      <c r="K499" s="66">
        <f>H499+O499</f>
        <v>8224534668.5300026</v>
      </c>
      <c r="L499" s="66">
        <f t="shared" si="16"/>
        <v>21588759529.569988</v>
      </c>
      <c r="M499" s="66">
        <f t="shared" si="16"/>
        <v>20864912543.32999</v>
      </c>
      <c r="N499" s="66">
        <f t="shared" si="16"/>
        <v>201323212.24000001</v>
      </c>
      <c r="O499" s="66">
        <f t="shared" si="16"/>
        <v>80931542.849999994</v>
      </c>
      <c r="P499" s="66">
        <f t="shared" si="16"/>
        <v>522523774</v>
      </c>
      <c r="Q499" s="66">
        <f t="shared" si="16"/>
        <v>522523774</v>
      </c>
      <c r="R499" s="67">
        <f>I499/G499</f>
        <v>0.46669741495506761</v>
      </c>
    </row>
  </sheetData>
  <autoFilter ref="A5:Q498" xr:uid="{F154A504-3ADF-41DD-9ED1-5DF17206720A}"/>
  <pageMargins left="0.98425196850393704" right="0.98425196850393704" top="0.98425196850393704" bottom="1.1811023622047201" header="0.98425196850393704" footer="0.98425196850393704"/>
  <pageSetup paperSize="9" orientation="portrait" horizontalDpi="300" verticalDpi="300"/>
  <headerFooter alignWithMargins="0">
    <oddFooter>&amp;L&amp;"Arial,Bold"&amp;8 Pág. 
&amp;"-,Bold"&amp;P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por partida</vt:lpstr>
      <vt:lpstr>Resumen por tipo de gasto</vt:lpstr>
      <vt:lpstr>Liquidación presupuestaria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García Sánchez</dc:creator>
  <cp:lastModifiedBy>Alejandra García Sánchez</cp:lastModifiedBy>
  <dcterms:created xsi:type="dcterms:W3CDTF">2023-05-11T19:23:44Z</dcterms:created>
  <dcterms:modified xsi:type="dcterms:W3CDTF">2023-08-07T16:44:59Z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